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Coffee Stain (COFFEE-B.ST)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0.0544</v>
      </c>
    </row>
    <row r="6">
      <c r="A6" t="inlineStr">
        <is>
          <t xml:space="preserve">No-growth value / share</t>
        </is>
      </c>
      <c r="B6" s="2">
        <v>9.9269</v>
      </c>
    </row>
    <row r="7">
      <c r="A7" t="inlineStr">
        <is>
          <t xml:space="preserve">ROIC</t>
        </is>
      </c>
      <c r="B7" s="3">
        <v>0.0573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-2.27</v>
      </c>
    </row>
    <row r="10">
      <c r="A10" t="inlineStr">
        <is>
          <t xml:space="preserve">Economic Profit / EVA</t>
        </is>
      </c>
      <c r="B10" s="2">
        <v>-56.84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145</v>
      </c>
    </row>
    <row r="3">
      <c r="A3" t="inlineStr">
        <is>
          <t xml:space="preserve">ROIC</t>
        </is>
      </c>
      <c r="B3" s="6">
        <v>0.0573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-598.0</v>
      </c>
    </row>
    <row r="8">
      <c r="A8" t="inlineStr">
        <is>
          <t xml:space="preserve">Shares (m)</t>
        </is>
      </c>
      <c r="B8" s="5">
        <v>223.0</v>
      </c>
    </row>
    <row r="9">
      <c r="A9" t="inlineStr">
        <is>
          <t xml:space="preserve">Share price</t>
        </is>
      </c>
      <c r="B9" s="5">
        <v>17.3</v>
      </c>
    </row>
    <row r="10">
      <c r="A10" t="inlineStr">
        <is>
          <t xml:space="preserve">Stage-1 growth g (engine driver)</t>
        </is>
      </c>
      <c r="B10" s="6">
        <v>0.0544</v>
      </c>
    </row>
    <row r="11"/>
    <row r="12">
      <c r="A12" t="inlineStr">
        <is>
          <t xml:space="preserve">Invested Capital  = NOPAT / ROIC</t>
        </is>
      </c>
      <c r="B12" s="2">
        <f>B2/B3</f>
        <v>2523</v>
      </c>
    </row>
    <row r="13">
      <c r="A13" t="inlineStr">
        <is>
          <t xml:space="preserve">Market cap  = price × shares</t>
        </is>
      </c>
      <c r="B13" s="4">
        <f>B9*B8</f>
        <v>3857.9</v>
      </c>
    </row>
    <row r="14">
      <c r="A14" t="inlineStr">
        <is>
          <t xml:space="preserve">Enterprise value  = mcap + net debt</t>
        </is>
      </c>
      <c r="B14" s="4">
        <f>B13+B7</f>
        <v>3259.9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145</v>
      </c>
    </row>
    <row r="4">
      <c r="A4" t="inlineStr">
        <is>
          <t xml:space="preserve">Invested Capital</t>
        </is>
      </c>
      <c r="B4" s="2">
        <f>Inputs!B12</f>
        <v>2523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201.84</v>
      </c>
    </row>
    <row r="7">
      <c r="A7" t="inlineStr">
        <is>
          <t xml:space="preserve">Economic Profit (EVA)  = NOPAT − charge</t>
        </is>
      </c>
      <c r="B7" s="2">
        <f>Inputs!B2-Inputs!B12*Inputs!B4</f>
        <v>-56.84</v>
      </c>
    </row>
    <row r="8">
      <c r="A8" t="inlineStr">
        <is>
          <t xml:space="preserve">ROIC</t>
        </is>
      </c>
      <c r="B8" s="3">
        <f>Inputs!B3</f>
        <v>0.0573</v>
      </c>
    </row>
    <row r="9">
      <c r="A9" t="inlineStr">
        <is>
          <t xml:space="preserve">ROIC − WACC spread</t>
        </is>
      </c>
      <c r="B9" s="3">
        <f>Inputs!B3-Inputs!B4</f>
        <v>-0.022700000000000005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152.888</v>
      </c>
      <c r="C4" s="3">
        <f>Inputs!$B$10/Inputs!$B$3</f>
        <v>0.9493891797556719</v>
      </c>
      <c r="D4" s="2">
        <f>B4*(1-C4)</f>
        <v>7.737787085514828</v>
      </c>
      <c r="E4" s="3">
        <f>1/(1+Inputs!$B$4)^A4</f>
        <v>0.9259259259259258</v>
      </c>
      <c r="F4" s="2">
        <f>D4*E4</f>
        <v>7.164617671772988</v>
      </c>
    </row>
    <row r="5">
      <c r="A5" s="4">
        <v>2.0</v>
      </c>
      <c r="B5" s="2">
        <f>B4*(1+Inputs!$B$10)</f>
        <v>161.20510720000001</v>
      </c>
      <c r="C5" s="3">
        <f>Inputs!$B$10/Inputs!$B$3</f>
        <v>0.9493891797556719</v>
      </c>
      <c r="D5" s="2">
        <f>B5*(1-C5)</f>
        <v>8.158722702966836</v>
      </c>
      <c r="E5" s="3">
        <f>1/(1+Inputs!$B$4)^A5</f>
        <v>0.8573388203017832</v>
      </c>
      <c r="F5" s="2">
        <f>D5*E5</f>
        <v>6.994789697330963</v>
      </c>
    </row>
    <row r="6">
      <c r="A6" s="4">
        <v>3.0</v>
      </c>
      <c r="B6" s="2">
        <f>B5*(1+Inputs!$B$10)</f>
        <v>169.97466503168002</v>
      </c>
      <c r="C6" s="3">
        <f>Inputs!$B$10/Inputs!$B$3</f>
        <v>0.9493891797556719</v>
      </c>
      <c r="D6" s="2">
        <f>B6*(1-C6)</f>
        <v>8.602557218008231</v>
      </c>
      <c r="E6" s="3">
        <f>1/(1+Inputs!$B$4)^A6</f>
        <v>0.7938322410201696</v>
      </c>
      <c r="F6" s="2">
        <f>D6*E6</f>
        <v>6.8289872748757094</v>
      </c>
    </row>
    <row r="7">
      <c r="A7" s="4">
        <v>4.0</v>
      </c>
      <c r="B7" s="2">
        <f>B6*(1+Inputs!$B$10)</f>
        <v>179.2212868094034</v>
      </c>
      <c r="C7" s="3">
        <f>Inputs!$B$10/Inputs!$B$3</f>
        <v>0.9493891797556719</v>
      </c>
      <c r="D7" s="2">
        <f>B7*(1-C7)</f>
        <v>9.07053633066788</v>
      </c>
      <c r="E7" s="3">
        <f>1/(1+Inputs!$B$4)^A7</f>
        <v>0.7350298527964533</v>
      </c>
      <c r="F7" s="2">
        <f>D7*E7</f>
        <v>6.667114983915693</v>
      </c>
    </row>
    <row r="8">
      <c r="A8" s="4">
        <v>5.0</v>
      </c>
      <c r="B8" s="2">
        <f>B7*(1+Inputs!$B$10)</f>
        <v>188.97092481183495</v>
      </c>
      <c r="C8" s="3">
        <f>Inputs!$B$10/Inputs!$B$3</f>
        <v>0.9493891797556719</v>
      </c>
      <c r="D8" s="2">
        <f>B8*(1-C8)</f>
        <v>9.563973507056211</v>
      </c>
      <c r="E8" s="3">
        <f>1/(1+Inputs!$B$4)^A8</f>
        <v>0.6805831970337529</v>
      </c>
      <c r="F8" s="2">
        <f>D8*E8</f>
        <v>6.5090796657784304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17.3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0.0544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25.0</v>
      </c>
      <c r="C4" s="3">
        <v>0.0544</v>
      </c>
      <c r="D4" s="3">
        <v>0.25</v>
      </c>
      <c r="E4" s="3">
        <v>0.4451</v>
      </c>
    </row>
    <row r="5">
      <c r="A5" t="inlineStr">
        <is>
          <t xml:space="preserve">Base</t>
        </is>
      </c>
      <c r="B5" s="2">
        <v>18.0</v>
      </c>
      <c r="C5" s="3">
        <v>0.0544</v>
      </c>
      <c r="D5" s="3">
        <v>0.5</v>
      </c>
      <c r="E5" s="3">
        <v>0.0405</v>
      </c>
    </row>
    <row r="6">
      <c r="A6" t="inlineStr">
        <is>
          <t xml:space="preserve">Bear</t>
        </is>
      </c>
      <c r="B6" s="2">
        <v>11.0</v>
      </c>
      <c r="C6" s="3">
        <v>0.0544</v>
      </c>
      <c r="D6" s="3">
        <v>0.25</v>
      </c>
      <c r="E6" s="3">
        <v>-0.3642</v>
      </c>
    </row>
    <row r="7">
      <c r="A7" t="inlineStr" s="1">
        <is>
          <t xml:space="preserve">E[r] (probability-weighted)</t>
        </is>
      </c>
      <c r="E7" s="3">
        <v>0.0405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12.239</v>
      </c>
      <c r="C4" s="4">
        <v>12.0316</v>
      </c>
      <c r="D4" s="4">
        <v>11.8279</v>
      </c>
      <c r="E4" s="4">
        <v>11.4109</v>
      </c>
      <c r="F4" s="4">
        <v>11.0498</v>
      </c>
      <c r="G4" s="4">
        <v>9.8088</v>
      </c>
    </row>
    <row r="5">
      <c r="A5" t="inlineStr" s="1">
        <is>
          <t xml:space="preserve">7.25%</t>
        </is>
      </c>
      <c r="B5" s="4">
        <v>10.9038</v>
      </c>
      <c r="C5" s="4">
        <v>10.5175</v>
      </c>
      <c r="D5" s="4">
        <v>10.1842</v>
      </c>
      <c r="E5" s="4">
        <v>9.5562</v>
      </c>
      <c r="F5" s="4">
        <v>9.0427</v>
      </c>
      <c r="G5" s="4">
        <v>7.3767</v>
      </c>
    </row>
    <row r="6">
      <c r="A6" t="inlineStr" s="1">
        <is>
          <t xml:space="preserve">8.00%</t>
        </is>
      </c>
      <c r="B6" s="4">
        <v>9.9267</v>
      </c>
      <c r="C6" s="4">
        <v>9.4177</v>
      </c>
      <c r="D6" s="4">
        <v>8.9959</v>
      </c>
      <c r="E6" s="4">
        <v>8.2245</v>
      </c>
      <c r="F6" s="4">
        <v>7.6081</v>
      </c>
      <c r="G6" s="4">
        <v>5.6571</v>
      </c>
    </row>
    <row r="7">
      <c r="A7" t="inlineStr" s="1">
        <is>
          <t xml:space="preserve">8.75%</t>
        </is>
      </c>
      <c r="B7" s="4">
        <v>9.1792</v>
      </c>
      <c r="C7" s="4">
        <v>8.5829</v>
      </c>
      <c r="D7" s="4">
        <v>8.0986</v>
      </c>
      <c r="E7" s="4">
        <v>7.2267</v>
      </c>
      <c r="F7" s="4">
        <v>6.5387</v>
      </c>
      <c r="G7" s="4">
        <v>4.3913</v>
      </c>
    </row>
    <row r="8">
      <c r="A8" t="inlineStr" s="1">
        <is>
          <t xml:space="preserve">9.50%</t>
        </is>
      </c>
      <c r="B8" s="4">
        <v>8.5876</v>
      </c>
      <c r="C8" s="4">
        <v>7.9279</v>
      </c>
      <c r="D8" s="4">
        <v>7.3987</v>
      </c>
      <c r="E8" s="4">
        <v>6.455</v>
      </c>
      <c r="F8" s="4">
        <v>5.7162</v>
      </c>
      <c r="G8" s="4">
        <v>3.4316</v>
      </c>
    </row>
    <row r="9"/>
    <row r="10">
      <c r="A10" t="inlineStr">
        <is>
          <t xml:space="preserve">Bold cells ≥ current price (17.3). The conclusion is dominated by WACC and growth.</t>
        </is>
      </c>
    </row>
  </sheetData>
</worksheet>
</file>