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Vår Energi (VAR.OL)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0.1384</v>
      </c>
    </row>
    <row r="6">
      <c r="A6" t="inlineStr">
        <is>
          <t xml:space="preserve">No-growth value / share</t>
        </is>
      </c>
      <c r="B6" s="2">
        <v>-15.1404</v>
      </c>
    </row>
    <row r="7">
      <c r="A7" t="inlineStr">
        <is>
          <t xml:space="preserve">ROIC</t>
        </is>
      </c>
      <c r="B7" s="3">
        <v>0.1457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6.57</v>
      </c>
    </row>
    <row r="10">
      <c r="A10" t="inlineStr">
        <is>
          <t xml:space="preserve">Economic Profit / EVA</t>
        </is>
      </c>
      <c r="B10" s="2">
        <v>391.412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868.1</v>
      </c>
    </row>
    <row r="3">
      <c r="A3" t="inlineStr">
        <is>
          <t xml:space="preserve">ROIC</t>
        </is>
      </c>
      <c r="B3" s="6">
        <v>0.1457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50383.9</v>
      </c>
    </row>
    <row r="8">
      <c r="A8" t="inlineStr">
        <is>
          <t xml:space="preserve">Shares (m)</t>
        </is>
      </c>
      <c r="B8" s="5">
        <v>2496.406</v>
      </c>
    </row>
    <row r="9">
      <c r="A9" t="inlineStr">
        <is>
          <t xml:space="preserve">Share price</t>
        </is>
      </c>
      <c r="B9" s="5">
        <v>43.03</v>
      </c>
    </row>
    <row r="10">
      <c r="A10" t="inlineStr">
        <is>
          <t xml:space="preserve">Stage-1 growth g (engine driver)</t>
        </is>
      </c>
      <c r="B10" s="6">
        <v>0.1384</v>
      </c>
    </row>
    <row r="11"/>
    <row r="12">
      <c r="A12" t="inlineStr">
        <is>
          <t xml:space="preserve">Invested Capital  = NOPAT / ROIC</t>
        </is>
      </c>
      <c r="B12" s="2">
        <f>B2/B3</f>
        <v>5958.6</v>
      </c>
    </row>
    <row r="13">
      <c r="A13" t="inlineStr">
        <is>
          <t xml:space="preserve">Market cap  = price × shares</t>
        </is>
      </c>
      <c r="B13" s="4">
        <f>B9*B8</f>
        <v>107420.35018</v>
      </c>
    </row>
    <row r="14">
      <c r="A14" t="inlineStr">
        <is>
          <t xml:space="preserve">Enterprise value  = mcap + net debt</t>
        </is>
      </c>
      <c r="B14" s="4">
        <f>B13+B7</f>
        <v>157804.3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868.1</v>
      </c>
    </row>
    <row r="4">
      <c r="A4" t="inlineStr">
        <is>
          <t xml:space="preserve">Invested Capital</t>
        </is>
      </c>
      <c r="B4" s="2">
        <f>Inputs!B12</f>
        <v>5958.6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476.68800000000005</v>
      </c>
    </row>
    <row r="7">
      <c r="A7" t="inlineStr">
        <is>
          <t xml:space="preserve">Economic Profit (EVA)  = NOPAT − charge</t>
        </is>
      </c>
      <c r="B7" s="2">
        <f>Inputs!B2-Inputs!B12*Inputs!B4</f>
        <v>391.412</v>
      </c>
    </row>
    <row r="8">
      <c r="A8" t="inlineStr">
        <is>
          <t xml:space="preserve">ROIC</t>
        </is>
      </c>
      <c r="B8" s="3">
        <f>Inputs!B3</f>
        <v>0.1457</v>
      </c>
    </row>
    <row r="9">
      <c r="A9" t="inlineStr">
        <is>
          <t xml:space="preserve">ROIC − WACC spread</t>
        </is>
      </c>
      <c r="B9" s="3">
        <f>Inputs!B3-Inputs!B4</f>
        <v>0.0657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988.2450400000001</v>
      </c>
      <c r="C4" s="3">
        <f>Inputs!$B$10/Inputs!$B$3</f>
        <v>0.9498970487302677</v>
      </c>
      <c r="D4" s="2">
        <f>B4*(1-C4)</f>
        <v>49.513993081674656</v>
      </c>
      <c r="E4" s="3">
        <f>1/(1+Inputs!$B$4)^A4</f>
        <v>0.9259259259259258</v>
      </c>
      <c r="F4" s="2">
        <f>D4*E4</f>
        <v>45.84628989043949</v>
      </c>
    </row>
    <row r="5">
      <c r="A5" s="4">
        <v>2.0</v>
      </c>
      <c r="B5" s="2">
        <f>B4*(1+Inputs!$B$10)</f>
        <v>1125.0181535360002</v>
      </c>
      <c r="C5" s="3">
        <f>Inputs!$B$10/Inputs!$B$3</f>
        <v>0.9498970487302677</v>
      </c>
      <c r="D5" s="2">
        <f>B5*(1-C5)</f>
        <v>56.36672972417843</v>
      </c>
      <c r="E5" s="3">
        <f>1/(1+Inputs!$B$4)^A5</f>
        <v>0.8573388203017832</v>
      </c>
      <c r="F5" s="2">
        <f>D5*E5</f>
        <v>48.32538556599659</v>
      </c>
    </row>
    <row r="6">
      <c r="A6" s="4">
        <v>3.0</v>
      </c>
      <c r="B6" s="2">
        <f>B5*(1+Inputs!$B$10)</f>
        <v>1280.7206659853828</v>
      </c>
      <c r="C6" s="3">
        <f>Inputs!$B$10/Inputs!$B$3</f>
        <v>0.9498970487302677</v>
      </c>
      <c r="D6" s="2">
        <f>B6*(1-C6)</f>
        <v>64.16788511800473</v>
      </c>
      <c r="E6" s="3">
        <f>1/(1+Inputs!$B$4)^A6</f>
        <v>0.7938322410201696</v>
      </c>
      <c r="F6" s="2">
        <f>D6*E6</f>
        <v>50.938536044750485</v>
      </c>
    </row>
    <row r="7">
      <c r="A7" s="4">
        <v>4.0</v>
      </c>
      <c r="B7" s="2">
        <f>B6*(1+Inputs!$B$10)</f>
        <v>1457.97240615776</v>
      </c>
      <c r="C7" s="3">
        <f>Inputs!$B$10/Inputs!$B$3</f>
        <v>0.9498970487302677</v>
      </c>
      <c r="D7" s="2">
        <f>B7*(1-C7)</f>
        <v>73.04872041833659</v>
      </c>
      <c r="E7" s="3">
        <f>1/(1+Inputs!$B$4)^A7</f>
        <v>0.7350298527964533</v>
      </c>
      <c r="F7" s="2">
        <f>D7*E7</f>
        <v>53.692990216059215</v>
      </c>
    </row>
    <row r="8">
      <c r="A8" s="4">
        <v>5.0</v>
      </c>
      <c r="B8" s="2">
        <f>B7*(1+Inputs!$B$10)</f>
        <v>1659.755787169994</v>
      </c>
      <c r="C8" s="3">
        <f>Inputs!$B$10/Inputs!$B$3</f>
        <v>0.9498970487302677</v>
      </c>
      <c r="D8" s="2">
        <f>B8*(1-C8)</f>
        <v>83.15866332423438</v>
      </c>
      <c r="E8" s="3">
        <f>1/(1+Inputs!$B$4)^A8</f>
        <v>0.6805831970337529</v>
      </c>
      <c r="F8" s="2">
        <f>D8*E8</f>
        <v>56.59638894626093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43.03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0.1384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62.0</v>
      </c>
      <c r="C4" s="3">
        <v>0.1384</v>
      </c>
      <c r="D4" s="3">
        <v>0.3</v>
      </c>
      <c r="E4" s="3">
        <v>0.4409</v>
      </c>
    </row>
    <row r="5">
      <c r="A5" t="inlineStr">
        <is>
          <t xml:space="preserve">Base</t>
        </is>
      </c>
      <c r="B5" s="2">
        <v>47.0</v>
      </c>
      <c r="C5" s="3">
        <v>0.1384</v>
      </c>
      <c r="D5" s="3">
        <v>0.45</v>
      </c>
      <c r="E5" s="3">
        <v>0.0923</v>
      </c>
    </row>
    <row r="6">
      <c r="A6" t="inlineStr">
        <is>
          <t xml:space="preserve">Bear</t>
        </is>
      </c>
      <c r="B6" s="2">
        <v>33.0</v>
      </c>
      <c r="C6" s="3">
        <v>0.1384</v>
      </c>
      <c r="D6" s="3">
        <v>0.25</v>
      </c>
      <c r="E6" s="3">
        <v>-0.2331</v>
      </c>
    </row>
    <row r="7">
      <c r="A7" t="inlineStr" s="1">
        <is>
          <t xml:space="preserve">E[r] (probability-weighted)</t>
        </is>
      </c>
      <c r="E7" s="3">
        <v>0.1155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-13.3496</v>
      </c>
      <c r="C4" s="4">
        <v>-12.6862</v>
      </c>
      <c r="D4" s="4">
        <v>-12.2114</v>
      </c>
      <c r="E4" s="4">
        <v>-11.4482</v>
      </c>
      <c r="F4" s="4">
        <v>-10.9038</v>
      </c>
      <c r="G4" s="4">
        <v>-9.4106</v>
      </c>
    </row>
    <row r="5">
      <c r="A5" t="inlineStr" s="1">
        <is>
          <t xml:space="preserve">7.25%</t>
        </is>
      </c>
      <c r="B5" s="4">
        <v>-14.3855</v>
      </c>
      <c r="C5" s="4">
        <v>-13.8791</v>
      </c>
      <c r="D5" s="4">
        <v>-13.5194</v>
      </c>
      <c r="E5" s="4">
        <v>-12.9452</v>
      </c>
      <c r="F5" s="4">
        <v>-12.5386</v>
      </c>
      <c r="G5" s="4">
        <v>-11.4349</v>
      </c>
    </row>
    <row r="6">
      <c r="A6" t="inlineStr" s="1">
        <is>
          <t xml:space="preserve">8.00%</t>
        </is>
      </c>
      <c r="B6" s="4">
        <v>-15.1404</v>
      </c>
      <c r="C6" s="4">
        <v>-14.7465</v>
      </c>
      <c r="D6" s="4">
        <v>-14.469</v>
      </c>
      <c r="E6" s="4">
        <v>-14.0299</v>
      </c>
      <c r="F6" s="4">
        <v>-13.7217</v>
      </c>
      <c r="G6" s="4">
        <v>-12.8957</v>
      </c>
    </row>
    <row r="7">
      <c r="A7" t="inlineStr" s="1">
        <is>
          <t xml:space="preserve">8.75%</t>
        </is>
      </c>
      <c r="B7" s="4">
        <v>-15.7152</v>
      </c>
      <c r="C7" s="4">
        <v>-15.4054</v>
      </c>
      <c r="D7" s="4">
        <v>-15.1893</v>
      </c>
      <c r="E7" s="4">
        <v>-14.8509</v>
      </c>
      <c r="F7" s="4">
        <v>-14.6159</v>
      </c>
      <c r="G7" s="4">
        <v>-13.9962</v>
      </c>
    </row>
    <row r="8">
      <c r="A8" t="inlineStr" s="1">
        <is>
          <t xml:space="preserve">9.50%</t>
        </is>
      </c>
      <c r="B8" s="4">
        <v>-16.1678</v>
      </c>
      <c r="C8" s="4">
        <v>-15.9228</v>
      </c>
      <c r="D8" s="4">
        <v>-15.754</v>
      </c>
      <c r="E8" s="4">
        <v>-15.4931</v>
      </c>
      <c r="F8" s="4">
        <v>-15.3143</v>
      </c>
      <c r="G8" s="4">
        <v>-14.8527</v>
      </c>
    </row>
    <row r="9"/>
    <row r="10">
      <c r="A10" t="inlineStr">
        <is>
          <t xml:space="preserve">Bold cells ≥ current price (43.03). The conclusion is dominated by WACC and growth.</t>
        </is>
      </c>
    </row>
  </sheetData>
</worksheet>
</file>