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Gabriel Holding (GABR.CO)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0.0969</v>
      </c>
    </row>
    <row r="6">
      <c r="A6" t="inlineStr">
        <is>
          <t xml:space="preserve">No-growth value / share</t>
        </is>
      </c>
      <c r="B6" s="2">
        <v>134.9206</v>
      </c>
    </row>
    <row r="7">
      <c r="A7" t="inlineStr">
        <is>
          <t xml:space="preserve">ROIC</t>
        </is>
      </c>
      <c r="B7" s="3">
        <v>0.102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2.2</v>
      </c>
    </row>
    <row r="10">
      <c r="A10" t="inlineStr">
        <is>
          <t xml:space="preserve">Economic Profit / EVA</t>
        </is>
      </c>
      <c r="B10" s="2">
        <v>7.592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35.8</v>
      </c>
    </row>
    <row r="3">
      <c r="A3" t="inlineStr">
        <is>
          <t xml:space="preserve">ROIC</t>
        </is>
      </c>
      <c r="B3" s="6">
        <v>0.102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230.7</v>
      </c>
    </row>
    <row r="8">
      <c r="A8" t="inlineStr">
        <is>
          <t xml:space="preserve">Shares (m)</t>
        </is>
      </c>
      <c r="B8" s="5">
        <v>1.89</v>
      </c>
    </row>
    <row r="9">
      <c r="A9" t="inlineStr">
        <is>
          <t xml:space="preserve">Share price</t>
        </is>
      </c>
      <c r="B9" s="5">
        <v>278.0</v>
      </c>
    </row>
    <row r="10">
      <c r="A10" t="inlineStr">
        <is>
          <t xml:space="preserve">Stage-1 growth g (engine driver)</t>
        </is>
      </c>
      <c r="B10" s="6">
        <v>0.0969</v>
      </c>
    </row>
    <row r="11"/>
    <row r="12">
      <c r="A12" t="inlineStr">
        <is>
          <t xml:space="preserve">Invested Capital  = NOPAT / ROIC</t>
        </is>
      </c>
      <c r="B12" s="2">
        <f>B2/B3</f>
        <v>352.6</v>
      </c>
    </row>
    <row r="13">
      <c r="A13" t="inlineStr">
        <is>
          <t xml:space="preserve">Market cap  = price × shares</t>
        </is>
      </c>
      <c r="B13" s="4">
        <f>B9*B8</f>
        <v>525.42</v>
      </c>
    </row>
    <row r="14">
      <c r="A14" t="inlineStr">
        <is>
          <t xml:space="preserve">Enterprise value  = mcap + net debt</t>
        </is>
      </c>
      <c r="B14" s="4">
        <f>B13+B7</f>
        <v>756.1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35.8</v>
      </c>
    </row>
    <row r="4">
      <c r="A4" t="inlineStr">
        <is>
          <t xml:space="preserve">Invested Capital</t>
        </is>
      </c>
      <c r="B4" s="2">
        <f>Inputs!B12</f>
        <v>352.6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28.208000000000002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7.591999999999995</v>
      </c>
    </row>
    <row r="8">
      <c r="A8" t="inlineStr">
        <is>
          <t xml:space="preserve">ROIC</t>
        </is>
      </c>
      <c r="B8" s="3">
        <f>Inputs!B3</f>
        <v>0.102</v>
      </c>
    </row>
    <row r="9">
      <c r="A9" t="inlineStr">
        <is>
          <t xml:space="preserve">ROIC − WACC spread</t>
        </is>
      </c>
      <c r="B9" s="3">
        <f>Inputs!B3-Inputs!B4</f>
        <v>0.021999999999999992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39.26902</v>
      </c>
      <c r="C4" s="3">
        <f>Inputs!$B$10/Inputs!$B$3</f>
        <v>0.95</v>
      </c>
      <c r="D4" s="2">
        <f>B4*(1-C4)</f>
        <v>1.9634510000000016</v>
      </c>
      <c r="E4" s="3">
        <f>1/(1+Inputs!$B$4)^A4</f>
        <v>0.9259259259259258</v>
      </c>
      <c r="F4" s="2">
        <f>D4*E4</f>
        <v>1.8180101851851864</v>
      </c>
    </row>
    <row r="5">
      <c r="A5" s="4">
        <v>2.0</v>
      </c>
      <c r="B5" s="2">
        <f>B4*(1+Inputs!$B$10)</f>
        <v>43.074188037999996</v>
      </c>
      <c r="C5" s="3">
        <f>Inputs!$B$10/Inputs!$B$3</f>
        <v>0.95</v>
      </c>
      <c r="D5" s="2">
        <f>B5*(1-C5)</f>
        <v>2.153709401900002</v>
      </c>
      <c r="E5" s="3">
        <f>1/(1+Inputs!$B$4)^A5</f>
        <v>0.8573388203017832</v>
      </c>
      <c r="F5" s="2">
        <f>D5*E5</f>
        <v>1.8464586778978067</v>
      </c>
    </row>
    <row r="6">
      <c r="A6" s="4">
        <v>3.0</v>
      </c>
      <c r="B6" s="2">
        <f>B5*(1+Inputs!$B$10)</f>
        <v>47.24807685888219</v>
      </c>
      <c r="C6" s="3">
        <f>Inputs!$B$10/Inputs!$B$3</f>
        <v>0.95</v>
      </c>
      <c r="D6" s="2">
        <f>B6*(1-C6)</f>
        <v>2.362403842944112</v>
      </c>
      <c r="E6" s="3">
        <f>1/(1+Inputs!$B$4)^A6</f>
        <v>0.7938322410201696</v>
      </c>
      <c r="F6" s="2">
        <f>D6*E6</f>
        <v>1.875352336838985</v>
      </c>
    </row>
    <row r="7">
      <c r="A7" s="4">
        <v>4.0</v>
      </c>
      <c r="B7" s="2">
        <f>B6*(1+Inputs!$B$10)</f>
        <v>51.82641550650788</v>
      </c>
      <c r="C7" s="3">
        <f>Inputs!$B$10/Inputs!$B$3</f>
        <v>0.95</v>
      </c>
      <c r="D7" s="2">
        <f>B7*(1-C7)</f>
        <v>2.5913207753253964</v>
      </c>
      <c r="E7" s="3">
        <f>1/(1+Inputs!$B$4)^A7</f>
        <v>0.7350298527964533</v>
      </c>
      <c r="F7" s="2">
        <f>D7*E7</f>
        <v>1.9046981280358173</v>
      </c>
    </row>
    <row r="8">
      <c r="A8" s="4">
        <v>5.0</v>
      </c>
      <c r="B8" s="2">
        <f>B7*(1+Inputs!$B$10)</f>
        <v>56.84839516908849</v>
      </c>
      <c r="C8" s="3">
        <f>Inputs!$B$10/Inputs!$B$3</f>
        <v>0.95</v>
      </c>
      <c r="D8" s="2">
        <f>B8*(1-C8)</f>
        <v>2.842419758454427</v>
      </c>
      <c r="E8" s="3">
        <f>1/(1+Inputs!$B$4)^A8</f>
        <v>0.6805831970337529</v>
      </c>
      <c r="F8" s="2">
        <f>D8*E8</f>
        <v>1.9345031265208215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278.0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0.0969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0.0969</v>
      </c>
      <c r="D4" s="3">
        <v>0.3</v>
      </c>
      <c r="E4" s="3">
        <v>0.295</v>
      </c>
    </row>
    <row r="5">
      <c r="A5" t="inlineStr">
        <is>
          <t xml:space="preserve">Base</t>
        </is>
      </c>
      <c r="B5" s="2">
        <v>285.0</v>
      </c>
      <c r="C5" s="3">
        <v>0.0969</v>
      </c>
      <c r="D5" s="3">
        <v>0.45</v>
      </c>
      <c r="E5" s="3">
        <v>0.0252</v>
      </c>
    </row>
    <row r="6">
      <c r="A6" t="inlineStr">
        <is>
          <t xml:space="preserve">Bear</t>
        </is>
      </c>
      <c r="B6" s="2">
        <v>200.0</v>
      </c>
      <c r="C6" s="3">
        <v>0.0969</v>
      </c>
      <c r="D6" s="3">
        <v>0.25</v>
      </c>
      <c r="E6" s="3">
        <v>-0.2806</v>
      </c>
    </row>
    <row r="7">
      <c r="A7" t="inlineStr" s="1">
        <is>
          <t xml:space="preserve">E[r] (probability-weighted)</t>
        </is>
      </c>
      <c r="E7" s="3">
        <v>0.0297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224.0933</v>
      </c>
      <c r="C4" s="4">
        <v>248.5177</v>
      </c>
      <c r="D4" s="4">
        <v>265.547</v>
      </c>
      <c r="E4" s="4">
        <v>292.2017</v>
      </c>
      <c r="F4" s="4">
        <v>310.7009</v>
      </c>
      <c r="G4" s="4">
        <v>359.4093</v>
      </c>
    </row>
    <row r="5">
      <c r="A5" t="inlineStr" s="1">
        <is>
          <t xml:space="preserve">7.25%</t>
        </is>
      </c>
      <c r="B5" s="4">
        <v>172.5326</v>
      </c>
      <c r="C5" s="4">
        <v>189.3318</v>
      </c>
      <c r="D5" s="4">
        <v>200.7894</v>
      </c>
      <c r="E5" s="4">
        <v>218.299</v>
      </c>
      <c r="F5" s="4">
        <v>230.1436</v>
      </c>
      <c r="G5" s="4">
        <v>260.0887</v>
      </c>
    </row>
    <row r="6">
      <c r="A6" t="inlineStr" s="1">
        <is>
          <t xml:space="preserve">8.00%</t>
        </is>
      </c>
      <c r="B6" s="4">
        <v>134.9309</v>
      </c>
      <c r="C6" s="4">
        <v>146.3104</v>
      </c>
      <c r="D6" s="4">
        <v>153.8151</v>
      </c>
      <c r="E6" s="4">
        <v>164.8491</v>
      </c>
      <c r="F6" s="4">
        <v>171.9899</v>
      </c>
      <c r="G6" s="4">
        <v>188.7055</v>
      </c>
    </row>
    <row r="7">
      <c r="A7" t="inlineStr" s="1">
        <is>
          <t xml:space="preserve">8.75%</t>
        </is>
      </c>
      <c r="B7" s="4">
        <v>106.2673</v>
      </c>
      <c r="C7" s="4">
        <v>113.6333</v>
      </c>
      <c r="D7" s="4">
        <v>118.2171</v>
      </c>
      <c r="E7" s="4">
        <v>124.4764</v>
      </c>
      <c r="F7" s="4">
        <v>128.1563</v>
      </c>
      <c r="G7" s="4">
        <v>135.1661</v>
      </c>
    </row>
    <row r="8">
      <c r="A8" t="inlineStr" s="1">
        <is>
          <t xml:space="preserve">9.50%</t>
        </is>
      </c>
      <c r="B8" s="4">
        <v>83.6722</v>
      </c>
      <c r="C8" s="4">
        <v>87.9747</v>
      </c>
      <c r="D8" s="4">
        <v>90.3346</v>
      </c>
      <c r="E8" s="4">
        <v>92.9672</v>
      </c>
      <c r="F8" s="4">
        <v>94.0245</v>
      </c>
      <c r="G8" s="4">
        <v>93.7046</v>
      </c>
    </row>
    <row r="9"/>
    <row r="10">
      <c r="A10" t="inlineStr">
        <is>
          <t xml:space="preserve">Bold cells ≥ current price (278.0). The conclusion is dominated by WACC and growth.</t>
        </is>
      </c>
    </row>
  </sheetData>
</worksheet>
</file>