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Auto Partner SA (APR.WA)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28286.6982</v>
      </c>
    </row>
    <row r="7">
      <c r="A7" t="inlineStr">
        <is>
          <t xml:space="preserve">ROIC</t>
        </is>
      </c>
      <c r="B7" s="3">
        <v>0.1517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7.17</v>
      </c>
    </row>
    <row r="10">
      <c r="A10" t="inlineStr">
        <is>
          <t xml:space="preserve">Economic Profit / EVA</t>
        </is>
      </c>
      <c r="B10" s="2">
        <v>118573.72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250899</v>
      </c>
    </row>
    <row r="3">
      <c r="A3" t="inlineStr">
        <is>
          <t xml:space="preserve">ROIC</t>
        </is>
      </c>
      <c r="B3" s="6">
        <v>0.1517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450.0</v>
      </c>
    </row>
    <row r="8">
      <c r="A8" t="inlineStr">
        <is>
          <t xml:space="preserve">Shares (m)</t>
        </is>
      </c>
      <c r="B8" s="5">
        <v>129.3604</v>
      </c>
    </row>
    <row r="9">
      <c r="A9" t="inlineStr">
        <is>
          <t xml:space="preserve">Share price</t>
        </is>
      </c>
      <c r="B9" s="5">
        <v>26.45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1654066</v>
      </c>
    </row>
    <row r="13">
      <c r="A13" t="inlineStr">
        <is>
          <t xml:space="preserve">Market cap  = price × shares</t>
        </is>
      </c>
      <c r="B13" s="4">
        <f>B9*B8</f>
        <v>3421.58258</v>
      </c>
    </row>
    <row r="14">
      <c r="A14" t="inlineStr">
        <is>
          <t xml:space="preserve">Enterprise value  = mcap + net debt</t>
        </is>
      </c>
      <c r="B14" s="4">
        <f>B13+B7</f>
        <v>3871.6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250899</v>
      </c>
    </row>
    <row r="4">
      <c r="A4" t="inlineStr">
        <is>
          <t xml:space="preserve">Invested Capital</t>
        </is>
      </c>
      <c r="B4" s="2">
        <f>Inputs!B12</f>
        <v>1654066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132325.28</v>
      </c>
    </row>
    <row r="7">
      <c r="A7" t="inlineStr">
        <is>
          <t xml:space="preserve">Economic Profit (EVA)  = NOPAT − charge</t>
        </is>
      </c>
      <c r="B7" s="2">
        <f>Inputs!B2-Inputs!B12*Inputs!B4</f>
        <v>118573.72</v>
      </c>
    </row>
    <row r="8">
      <c r="A8" t="inlineStr">
        <is>
          <t xml:space="preserve">ROIC</t>
        </is>
      </c>
      <c r="B8" s="3">
        <f>Inputs!B3</f>
        <v>0.1517</v>
      </c>
    </row>
    <row r="9">
      <c r="A9" t="inlineStr">
        <is>
          <t xml:space="preserve">ROIC − WACC spread</t>
        </is>
      </c>
      <c r="B9" s="3">
        <f>Inputs!B3-Inputs!B4</f>
        <v>0.0717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125449.5</v>
      </c>
      <c r="C4" s="3">
        <f>Inputs!$B$10/Inputs!$B$3</f>
        <v>0.0</v>
      </c>
      <c r="D4" s="2">
        <f>B4*(1-C4)</f>
        <v>125449.5</v>
      </c>
      <c r="E4" s="3">
        <f>1/(1+Inputs!$B$4)^A4</f>
        <v>0.9259259259259258</v>
      </c>
      <c r="F4" s="2">
        <f>D4*E4</f>
        <v>116156.94444444444</v>
      </c>
    </row>
    <row r="5">
      <c r="A5" s="4">
        <v>2.0</v>
      </c>
      <c r="B5" s="2">
        <f>B4*(1+Inputs!$B$10)</f>
        <v>62724.75</v>
      </c>
      <c r="C5" s="3">
        <f>Inputs!$B$10/Inputs!$B$3</f>
        <v>0.0</v>
      </c>
      <c r="D5" s="2">
        <f>B5*(1-C5)</f>
        <v>62724.75</v>
      </c>
      <c r="E5" s="3">
        <f>1/(1+Inputs!$B$4)^A5</f>
        <v>0.8573388203017832</v>
      </c>
      <c r="F5" s="2">
        <f>D5*E5</f>
        <v>53776.363168724274</v>
      </c>
    </row>
    <row r="6">
      <c r="A6" s="4">
        <v>3.0</v>
      </c>
      <c r="B6" s="2">
        <f>B5*(1+Inputs!$B$10)</f>
        <v>31362.375</v>
      </c>
      <c r="C6" s="3">
        <f>Inputs!$B$10/Inputs!$B$3</f>
        <v>0.0</v>
      </c>
      <c r="D6" s="2">
        <f>B6*(1-C6)</f>
        <v>31362.375</v>
      </c>
      <c r="E6" s="3">
        <f>1/(1+Inputs!$B$4)^A6</f>
        <v>0.7938322410201696</v>
      </c>
      <c r="F6" s="2">
        <f>D6*E6</f>
        <v>24896.46442996494</v>
      </c>
    </row>
    <row r="7">
      <c r="A7" s="4">
        <v>4.0</v>
      </c>
      <c r="B7" s="2">
        <f>B6*(1+Inputs!$B$10)</f>
        <v>15681.1875</v>
      </c>
      <c r="C7" s="3">
        <f>Inputs!$B$10/Inputs!$B$3</f>
        <v>0.0</v>
      </c>
      <c r="D7" s="2">
        <f>B7*(1-C7)</f>
        <v>15681.1875</v>
      </c>
      <c r="E7" s="3">
        <f>1/(1+Inputs!$B$4)^A7</f>
        <v>0.7350298527964533</v>
      </c>
      <c r="F7" s="2">
        <f>D7*E7</f>
        <v>11526.140939798583</v>
      </c>
    </row>
    <row r="8">
      <c r="A8" s="4">
        <v>5.0</v>
      </c>
      <c r="B8" s="2">
        <f>B7*(1+Inputs!$B$10)</f>
        <v>7840.59375</v>
      </c>
      <c r="C8" s="3">
        <f>Inputs!$B$10/Inputs!$B$3</f>
        <v>0.0</v>
      </c>
      <c r="D8" s="2">
        <f>B8*(1-C8)</f>
        <v>7840.59375</v>
      </c>
      <c r="E8" s="3">
        <f>1/(1+Inputs!$B$4)^A8</f>
        <v>0.6805831970337529</v>
      </c>
      <c r="F8" s="2">
        <f>D8*E8</f>
        <v>5336.176361017861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26.45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34.0</v>
      </c>
      <c r="C4" s="3">
        <v>-0.5</v>
      </c>
      <c r="D4" s="3">
        <v>0.3</v>
      </c>
      <c r="E4" s="3">
        <v>0.2854</v>
      </c>
    </row>
    <row r="5">
      <c r="A5" t="inlineStr">
        <is>
          <t xml:space="preserve">Base</t>
        </is>
      </c>
      <c r="B5" s="2">
        <v>28.0</v>
      </c>
      <c r="C5" s="3">
        <v>-0.5</v>
      </c>
      <c r="D5" s="3">
        <v>0.45</v>
      </c>
      <c r="E5" s="3">
        <v>0.0586</v>
      </c>
    </row>
    <row r="6">
      <c r="A6" t="inlineStr">
        <is>
          <t xml:space="preserve">Bear</t>
        </is>
      </c>
      <c r="B6" s="2">
        <v>22.0</v>
      </c>
      <c r="C6" s="3">
        <v>-0.5</v>
      </c>
      <c r="D6" s="3">
        <v>0.25</v>
      </c>
      <c r="E6" s="3">
        <v>-0.1682</v>
      </c>
    </row>
    <row r="7">
      <c r="A7" t="inlineStr" s="1">
        <is>
          <t xml:space="preserve">E[r] (probability-weighted)</t>
        </is>
      </c>
      <c r="E7" s="3">
        <v>0.0699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38353.9428</v>
      </c>
      <c r="C4" s="4">
        <v>42165.075</v>
      </c>
      <c r="D4" s="4">
        <v>44896.1945</v>
      </c>
      <c r="E4" s="4">
        <v>49294.1363</v>
      </c>
      <c r="F4" s="4">
        <v>52436.1735</v>
      </c>
      <c r="G4" s="4">
        <v>61072.9231</v>
      </c>
    </row>
    <row r="5">
      <c r="A5" t="inlineStr" s="1">
        <is>
          <t xml:space="preserve">7.25%</t>
        </is>
      </c>
      <c r="B5" s="4">
        <v>32529.9011</v>
      </c>
      <c r="C5" s="4">
        <v>35456.3416</v>
      </c>
      <c r="D5" s="4">
        <v>37539.688</v>
      </c>
      <c r="E5" s="4">
        <v>40872.3358</v>
      </c>
      <c r="F5" s="4">
        <v>43237.69</v>
      </c>
      <c r="G5" s="4">
        <v>49678.6318</v>
      </c>
    </row>
    <row r="6">
      <c r="A6" t="inlineStr" s="1">
        <is>
          <t xml:space="preserve">8.00%</t>
        </is>
      </c>
      <c r="B6" s="4">
        <v>28286.6979</v>
      </c>
      <c r="C6" s="4">
        <v>30578.9337</v>
      </c>
      <c r="D6" s="4">
        <v>32198.4427</v>
      </c>
      <c r="E6" s="4">
        <v>34769.1367</v>
      </c>
      <c r="F6" s="4">
        <v>36579.5608</v>
      </c>
      <c r="G6" s="4">
        <v>41453.9449</v>
      </c>
    </row>
    <row r="7">
      <c r="A7" t="inlineStr" s="1">
        <is>
          <t xml:space="preserve">8.75%</t>
        </is>
      </c>
      <c r="B7" s="4">
        <v>25055.5326</v>
      </c>
      <c r="C7" s="4">
        <v>26873.5068</v>
      </c>
      <c r="D7" s="4">
        <v>28146.6012</v>
      </c>
      <c r="E7" s="4">
        <v>30148.95</v>
      </c>
      <c r="F7" s="4">
        <v>31545.9506</v>
      </c>
      <c r="G7" s="4">
        <v>35255.2053</v>
      </c>
    </row>
    <row r="8">
      <c r="A8" t="inlineStr" s="1">
        <is>
          <t xml:space="preserve">9.50%</t>
        </is>
      </c>
      <c r="B8" s="4">
        <v>22511.362</v>
      </c>
      <c r="C8" s="4">
        <v>23963.2956</v>
      </c>
      <c r="D8" s="4">
        <v>24969.405</v>
      </c>
      <c r="E8" s="4">
        <v>26534.3389</v>
      </c>
      <c r="F8" s="4">
        <v>27613.5874</v>
      </c>
      <c r="G8" s="4">
        <v>30429.0202</v>
      </c>
    </row>
    <row r="9"/>
    <row r="10">
      <c r="A10" t="inlineStr">
        <is>
          <t xml:space="preserve">Bold cells ≥ current price (26.45). The conclusion is dominated by WACC and growth.</t>
        </is>
      </c>
    </row>
  </sheetData>
</worksheet>
</file>