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Proact IT (PACT.ST)</t>
        </is>
      </c>
    </row>
    <row r="2">
      <c r="A2" t="inlineStr">
        <is>
          <t xml:space="preserve">operating frame (NOPAT / Invested Capital) · SEK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-0.0152</v>
      </c>
    </row>
    <row r="6">
      <c r="A6" t="inlineStr">
        <is>
          <t xml:space="preserve">No-growth value / share</t>
        </is>
      </c>
      <c r="B6" s="2">
        <v>134.462</v>
      </c>
    </row>
    <row r="7">
      <c r="A7" t="inlineStr">
        <is>
          <t xml:space="preserve">ROIC</t>
        </is>
      </c>
      <c r="B7" s="3">
        <v>0.2642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18.42</v>
      </c>
    </row>
    <row r="10">
      <c r="A10" t="inlineStr">
        <is>
          <t xml:space="preserve">Economic Profit / EVA</t>
        </is>
      </c>
      <c r="B10" s="2">
        <v>155.132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222.5</v>
      </c>
    </row>
    <row r="3">
      <c r="A3" t="inlineStr">
        <is>
          <t xml:space="preserve">ROIC</t>
        </is>
      </c>
      <c r="B3" s="6">
        <v>0.2642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-21.0</v>
      </c>
    </row>
    <row r="8">
      <c r="A8" t="inlineStr">
        <is>
          <t xml:space="preserve">Shares (m)</t>
        </is>
      </c>
      <c r="B8" s="5">
        <v>25.7649</v>
      </c>
    </row>
    <row r="9">
      <c r="A9" t="inlineStr">
        <is>
          <t xml:space="preserve">Share price</t>
        </is>
      </c>
      <c r="B9" s="5">
        <v>127.6</v>
      </c>
    </row>
    <row r="10">
      <c r="A10" t="inlineStr">
        <is>
          <t xml:space="preserve">Stage-1 growth g (engine driver)</t>
        </is>
      </c>
      <c r="B10" s="6">
        <v>-0.0152</v>
      </c>
    </row>
    <row r="11"/>
    <row r="12">
      <c r="A12" t="inlineStr">
        <is>
          <t xml:space="preserve">Invested Capital  = NOPAT / ROIC</t>
        </is>
      </c>
      <c r="B12" s="2">
        <f>B2/B3</f>
        <v>842.1</v>
      </c>
    </row>
    <row r="13">
      <c r="A13" t="inlineStr">
        <is>
          <t xml:space="preserve">Market cap  = price × shares</t>
        </is>
      </c>
      <c r="B13" s="4">
        <f>B9*B8</f>
        <v>3287.60124</v>
      </c>
    </row>
    <row r="14">
      <c r="A14" t="inlineStr">
        <is>
          <t xml:space="preserve">Enterprise value  = mcap + net debt</t>
        </is>
      </c>
      <c r="B14" s="4">
        <f>B13+B7</f>
        <v>3266.6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222.5</v>
      </c>
    </row>
    <row r="4">
      <c r="A4" t="inlineStr">
        <is>
          <t xml:space="preserve">Invested Capital</t>
        </is>
      </c>
      <c r="B4" s="2">
        <f>Inputs!B12</f>
        <v>842.1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67.36800000000001</v>
      </c>
    </row>
    <row r="7">
      <c r="A7" t="inlineStr">
        <is>
          <t xml:space="preserve">Economic Profit (EVA)  = NOPAT − charge</t>
        </is>
      </c>
      <c r="B7" s="2">
        <f>Inputs!B2-Inputs!B12*Inputs!B4</f>
        <v>155.132</v>
      </c>
    </row>
    <row r="8">
      <c r="A8" t="inlineStr">
        <is>
          <t xml:space="preserve">ROIC</t>
        </is>
      </c>
      <c r="B8" s="3">
        <f>Inputs!B3</f>
        <v>0.2642</v>
      </c>
    </row>
    <row r="9">
      <c r="A9" t="inlineStr">
        <is>
          <t xml:space="preserve">ROIC − WACC spread</t>
        </is>
      </c>
      <c r="B9" s="3">
        <f>Inputs!B3-Inputs!B4</f>
        <v>0.18419999999999997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219.118</v>
      </c>
      <c r="C4" s="3">
        <f>Inputs!$B$10/Inputs!$B$3</f>
        <v>0.0</v>
      </c>
      <c r="D4" s="2">
        <f>B4*(1-C4)</f>
        <v>219.118</v>
      </c>
      <c r="E4" s="3">
        <f>1/(1+Inputs!$B$4)^A4</f>
        <v>0.9259259259259258</v>
      </c>
      <c r="F4" s="2">
        <f>D4*E4</f>
        <v>202.887037037037</v>
      </c>
    </row>
    <row r="5">
      <c r="A5" s="4">
        <v>2.0</v>
      </c>
      <c r="B5" s="2">
        <f>B4*(1+Inputs!$B$10)</f>
        <v>215.7874064</v>
      </c>
      <c r="C5" s="3">
        <f>Inputs!$B$10/Inputs!$B$3</f>
        <v>0.0</v>
      </c>
      <c r="D5" s="2">
        <f>B5*(1-C5)</f>
        <v>215.7874064</v>
      </c>
      <c r="E5" s="3">
        <f>1/(1+Inputs!$B$4)^A5</f>
        <v>0.8573388203017832</v>
      </c>
      <c r="F5" s="2">
        <f>D5*E5</f>
        <v>185.00292043895746</v>
      </c>
    </row>
    <row r="6">
      <c r="A6" s="4">
        <v>3.0</v>
      </c>
      <c r="B6" s="2">
        <f>B5*(1+Inputs!$B$10)</f>
        <v>212.50743782272002</v>
      </c>
      <c r="C6" s="3">
        <f>Inputs!$B$10/Inputs!$B$3</f>
        <v>0.0</v>
      </c>
      <c r="D6" s="2">
        <f>B6*(1-C6)</f>
        <v>212.50743782272002</v>
      </c>
      <c r="E6" s="3">
        <f>1/(1+Inputs!$B$4)^A6</f>
        <v>0.7938322410201696</v>
      </c>
      <c r="F6" s="2">
        <f>D6*E6</f>
        <v>168.69525560026418</v>
      </c>
    </row>
    <row r="7">
      <c r="A7" s="4">
        <v>4.0</v>
      </c>
      <c r="B7" s="2">
        <f>B6*(1+Inputs!$B$10)</f>
        <v>209.2773247678147</v>
      </c>
      <c r="C7" s="3">
        <f>Inputs!$B$10/Inputs!$B$3</f>
        <v>0.0</v>
      </c>
      <c r="D7" s="2">
        <f>B7*(1-C7)</f>
        <v>209.2773247678147</v>
      </c>
      <c r="E7" s="3">
        <f>1/(1+Inputs!$B$4)^A7</f>
        <v>0.7350298527964533</v>
      </c>
      <c r="F7" s="2">
        <f>D7*E7</f>
        <v>153.82508121772238</v>
      </c>
    </row>
    <row r="8">
      <c r="A8" s="4">
        <v>5.0</v>
      </c>
      <c r="B8" s="2">
        <f>B7*(1+Inputs!$B$10)</f>
        <v>206.0963094313439</v>
      </c>
      <c r="C8" s="3">
        <f>Inputs!$B$10/Inputs!$B$3</f>
        <v>0.0</v>
      </c>
      <c r="D8" s="2">
        <f>B8*(1-C8)</f>
        <v>206.0963094313439</v>
      </c>
      <c r="E8" s="3">
        <f>1/(1+Inputs!$B$4)^A8</f>
        <v>0.6805831970337529</v>
      </c>
      <c r="F8" s="2">
        <f>D8*E8</f>
        <v>140.26568516964164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127.6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-0.0152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185.0</v>
      </c>
      <c r="C4" s="3">
        <v>0.0938</v>
      </c>
      <c r="D4" s="3">
        <v>0.3</v>
      </c>
      <c r="E4" s="3">
        <v>0.4498</v>
      </c>
    </row>
    <row r="5">
      <c r="A5" t="inlineStr">
        <is>
          <t xml:space="preserve">Base</t>
        </is>
      </c>
      <c r="B5" s="2">
        <v>150.0</v>
      </c>
      <c r="C5" s="3">
        <v>0.0318</v>
      </c>
      <c r="D5" s="3">
        <v>0.45</v>
      </c>
      <c r="E5" s="3">
        <v>0.1755</v>
      </c>
    </row>
    <row r="6">
      <c r="A6" t="inlineStr">
        <is>
          <t xml:space="preserve">Bear</t>
        </is>
      </c>
      <c r="B6" s="2">
        <v>100.0</v>
      </c>
      <c r="C6" s="3">
        <v>-0.0852</v>
      </c>
      <c r="D6" s="3">
        <v>0.25</v>
      </c>
      <c r="E6" s="3">
        <v>-0.2163</v>
      </c>
    </row>
    <row r="7">
      <c r="A7" t="inlineStr" s="1">
        <is>
          <t xml:space="preserve">E[r] (probability-weighted)</t>
        </is>
      </c>
      <c r="E7" s="3">
        <v>0.1599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182.9357</v>
      </c>
      <c r="C4" s="4">
        <v>205.0029</v>
      </c>
      <c r="D4" s="4">
        <v>221.0053</v>
      </c>
      <c r="E4" s="4">
        <v>247.0799</v>
      </c>
      <c r="F4" s="4">
        <v>265.9252</v>
      </c>
      <c r="G4" s="4">
        <v>318.5799</v>
      </c>
    </row>
    <row r="5">
      <c r="A5" t="inlineStr" s="1">
        <is>
          <t xml:space="preserve">7.25%</t>
        </is>
      </c>
      <c r="B5" s="4">
        <v>154.8855</v>
      </c>
      <c r="C5" s="4">
        <v>172.6092</v>
      </c>
      <c r="D5" s="4">
        <v>185.4268</v>
      </c>
      <c r="E5" s="4">
        <v>206.2566</v>
      </c>
      <c r="F5" s="4">
        <v>221.273</v>
      </c>
      <c r="G5" s="4">
        <v>263.0825</v>
      </c>
    </row>
    <row r="6">
      <c r="A6" t="inlineStr" s="1">
        <is>
          <t xml:space="preserve">8.00%</t>
        </is>
      </c>
      <c r="B6" s="4">
        <v>134.4634</v>
      </c>
      <c r="C6" s="4">
        <v>149.0549</v>
      </c>
      <c r="D6" s="4">
        <v>159.5774</v>
      </c>
      <c r="E6" s="4">
        <v>176.6299</v>
      </c>
      <c r="F6" s="4">
        <v>188.8902</v>
      </c>
      <c r="G6" s="4">
        <v>222.9001</v>
      </c>
    </row>
    <row r="7">
      <c r="A7" t="inlineStr" s="1">
        <is>
          <t xml:space="preserve">8.75%</t>
        </is>
      </c>
      <c r="B7" s="4">
        <v>118.9242</v>
      </c>
      <c r="C7" s="4">
        <v>131.1578</v>
      </c>
      <c r="D7" s="4">
        <v>139.9536</v>
      </c>
      <c r="E7" s="4">
        <v>154.1665</v>
      </c>
      <c r="F7" s="4">
        <v>164.3563</v>
      </c>
      <c r="G7" s="4">
        <v>192.5118</v>
      </c>
    </row>
    <row r="8">
      <c r="A8" t="inlineStr" s="1">
        <is>
          <t xml:space="preserve">9.50%</t>
        </is>
      </c>
      <c r="B8" s="4">
        <v>106.6992</v>
      </c>
      <c r="C8" s="4">
        <v>117.0992</v>
      </c>
      <c r="D8" s="4">
        <v>124.5536</v>
      </c>
      <c r="E8" s="4">
        <v>136.5618</v>
      </c>
      <c r="F8" s="4">
        <v>145.1453</v>
      </c>
      <c r="G8" s="4">
        <v>168.7635</v>
      </c>
    </row>
    <row r="9"/>
    <row r="10">
      <c r="A10" t="inlineStr">
        <is>
          <t xml:space="preserve">Bold cells ≥ current price (127.6). The conclusion is dominated by WACC and growth.</t>
        </is>
      </c>
    </row>
  </sheetData>
</worksheet>
</file>