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Hafnia Limited (HAFNI.OL)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12296.9965</v>
      </c>
    </row>
    <row r="7">
      <c r="A7" t="inlineStr">
        <is>
          <t xml:space="preserve">ROIC</t>
        </is>
      </c>
      <c r="B7" s="3">
        <v>0.132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5.2</v>
      </c>
    </row>
    <row r="10">
      <c r="A10" t="inlineStr">
        <is>
          <t xml:space="preserve">Economic Profit / EVA</t>
        </is>
      </c>
      <c r="B10" s="2">
        <v>169394.68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430107</v>
      </c>
    </row>
    <row r="3">
      <c r="A3" t="inlineStr">
        <is>
          <t xml:space="preserve">ROIC</t>
        </is>
      </c>
      <c r="B3" s="6">
        <v>0.132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8515.4</v>
      </c>
    </row>
    <row r="8">
      <c r="A8" t="inlineStr">
        <is>
          <t xml:space="preserve">Shares (m)</t>
        </is>
      </c>
      <c r="B8" s="5">
        <v>498.5672</v>
      </c>
    </row>
    <row r="9">
      <c r="A9" t="inlineStr">
        <is>
          <t xml:space="preserve">Share price</t>
        </is>
      </c>
      <c r="B9" s="5">
        <v>64.7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3258904</v>
      </c>
    </row>
    <row r="13">
      <c r="A13" t="inlineStr">
        <is>
          <t xml:space="preserve">Market cap  = price × shares</t>
        </is>
      </c>
      <c r="B13" s="4">
        <f>B9*B8</f>
        <v>32257.297840000003</v>
      </c>
    </row>
    <row r="14">
      <c r="A14" t="inlineStr">
        <is>
          <t xml:space="preserve">Enterprise value  = mcap + net debt</t>
        </is>
      </c>
      <c r="B14" s="4">
        <f>B13+B7</f>
        <v>40772.7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430107</v>
      </c>
    </row>
    <row r="4">
      <c r="A4" t="inlineStr">
        <is>
          <t xml:space="preserve">Invested Capital</t>
        </is>
      </c>
      <c r="B4" s="2">
        <f>Inputs!B12</f>
        <v>3258904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260712.32</v>
      </c>
    </row>
    <row r="7">
      <c r="A7" t="inlineStr">
        <is>
          <t xml:space="preserve">Economic Profit (EVA)  = NOPAT − charge</t>
        </is>
      </c>
      <c r="B7" s="2">
        <f>Inputs!B2-Inputs!B12*Inputs!B4</f>
        <v>169394.68</v>
      </c>
    </row>
    <row r="8">
      <c r="A8" t="inlineStr">
        <is>
          <t xml:space="preserve">ROIC</t>
        </is>
      </c>
      <c r="B8" s="3">
        <f>Inputs!B3</f>
        <v>0.132</v>
      </c>
    </row>
    <row r="9">
      <c r="A9" t="inlineStr">
        <is>
          <t xml:space="preserve">ROIC − WACC spread</t>
        </is>
      </c>
      <c r="B9" s="3">
        <f>Inputs!B3-Inputs!B4</f>
        <v>0.052000000000000005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215053.5</v>
      </c>
      <c r="C4" s="3">
        <f>Inputs!$B$10/Inputs!$B$3</f>
        <v>0.0</v>
      </c>
      <c r="D4" s="2">
        <f>B4*(1-C4)</f>
        <v>215053.5</v>
      </c>
      <c r="E4" s="3">
        <f>1/(1+Inputs!$B$4)^A4</f>
        <v>0.9259259259259258</v>
      </c>
      <c r="F4" s="2">
        <f>D4*E4</f>
        <v>199123.6111111111</v>
      </c>
    </row>
    <row r="5">
      <c r="A5" s="4">
        <v>2.0</v>
      </c>
      <c r="B5" s="2">
        <f>B4*(1+Inputs!$B$10)</f>
        <v>107526.75</v>
      </c>
      <c r="C5" s="3">
        <f>Inputs!$B$10/Inputs!$B$3</f>
        <v>0.0</v>
      </c>
      <c r="D5" s="2">
        <f>B5*(1-C5)</f>
        <v>107526.75</v>
      </c>
      <c r="E5" s="3">
        <f>1/(1+Inputs!$B$4)^A5</f>
        <v>0.8573388203017832</v>
      </c>
      <c r="F5" s="2">
        <f>D5*E5</f>
        <v>92186.85699588477</v>
      </c>
    </row>
    <row r="6">
      <c r="A6" s="4">
        <v>3.0</v>
      </c>
      <c r="B6" s="2">
        <f>B5*(1+Inputs!$B$10)</f>
        <v>53763.375</v>
      </c>
      <c r="C6" s="3">
        <f>Inputs!$B$10/Inputs!$B$3</f>
        <v>0.0</v>
      </c>
      <c r="D6" s="2">
        <f>B6*(1-C6)</f>
        <v>53763.375</v>
      </c>
      <c r="E6" s="3">
        <f>1/(1+Inputs!$B$4)^A6</f>
        <v>0.7938322410201696</v>
      </c>
      <c r="F6" s="2">
        <f>D6*E6</f>
        <v>42679.10046105776</v>
      </c>
    </row>
    <row r="7">
      <c r="A7" s="4">
        <v>4.0</v>
      </c>
      <c r="B7" s="2">
        <f>B6*(1+Inputs!$B$10)</f>
        <v>26881.6875</v>
      </c>
      <c r="C7" s="3">
        <f>Inputs!$B$10/Inputs!$B$3</f>
        <v>0.0</v>
      </c>
      <c r="D7" s="2">
        <f>B7*(1-C7)</f>
        <v>26881.6875</v>
      </c>
      <c r="E7" s="3">
        <f>1/(1+Inputs!$B$4)^A7</f>
        <v>0.7350298527964533</v>
      </c>
      <c r="F7" s="2">
        <f>D7*E7</f>
        <v>19758.842806045257</v>
      </c>
    </row>
    <row r="8">
      <c r="A8" s="4">
        <v>5.0</v>
      </c>
      <c r="B8" s="2">
        <f>B7*(1+Inputs!$B$10)</f>
        <v>13440.84375</v>
      </c>
      <c r="C8" s="3">
        <f>Inputs!$B$10/Inputs!$B$3</f>
        <v>0.0</v>
      </c>
      <c r="D8" s="2">
        <f>B8*(1-C8)</f>
        <v>13440.84375</v>
      </c>
      <c r="E8" s="3">
        <f>1/(1+Inputs!$B$4)^A8</f>
        <v>0.6805831970337529</v>
      </c>
      <c r="F8" s="2">
        <f>D8*E8</f>
        <v>9147.612410206137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64.7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95.0</v>
      </c>
      <c r="C4" s="3">
        <v>-0.5</v>
      </c>
      <c r="D4" s="3">
        <v>0.25</v>
      </c>
      <c r="E4" s="3">
        <v>0.4683</v>
      </c>
    </row>
    <row r="5">
      <c r="A5" t="inlineStr">
        <is>
          <t xml:space="preserve">Base</t>
        </is>
      </c>
      <c r="B5" s="2">
        <v>72.0</v>
      </c>
      <c r="C5" s="3">
        <v>-0.5</v>
      </c>
      <c r="D5" s="3">
        <v>0.45</v>
      </c>
      <c r="E5" s="3">
        <v>0.1128</v>
      </c>
    </row>
    <row r="6">
      <c r="A6" t="inlineStr">
        <is>
          <t xml:space="preserve">Bear</t>
        </is>
      </c>
      <c r="B6" s="2">
        <v>53.0</v>
      </c>
      <c r="C6" s="3">
        <v>-0.5</v>
      </c>
      <c r="D6" s="3">
        <v>0.3</v>
      </c>
      <c r="E6" s="3">
        <v>-0.1808</v>
      </c>
    </row>
    <row r="7">
      <c r="A7" t="inlineStr" s="1">
        <is>
          <t xml:space="preserve">E[r] (probability-weighted)</t>
        </is>
      </c>
      <c r="E7" s="3">
        <v>0.1136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16647.0861</v>
      </c>
      <c r="C4" s="4">
        <v>18163.7423</v>
      </c>
      <c r="D4" s="4">
        <v>19243.9972</v>
      </c>
      <c r="E4" s="4">
        <v>20972.8283</v>
      </c>
      <c r="F4" s="4">
        <v>22200.3777</v>
      </c>
      <c r="G4" s="4">
        <v>25544.7563</v>
      </c>
    </row>
    <row r="5">
      <c r="A5" t="inlineStr" s="1">
        <is>
          <t xml:space="preserve">7.25%</t>
        </is>
      </c>
      <c r="B5" s="4">
        <v>14130.7907</v>
      </c>
      <c r="C5" s="4">
        <v>15268.1031</v>
      </c>
      <c r="D5" s="4">
        <v>16070.7588</v>
      </c>
      <c r="E5" s="4">
        <v>17343.3183</v>
      </c>
      <c r="F5" s="4">
        <v>18238.3885</v>
      </c>
      <c r="G5" s="4">
        <v>20643.4961</v>
      </c>
    </row>
    <row r="6">
      <c r="A6" t="inlineStr" s="1">
        <is>
          <t xml:space="preserve">8.00%</t>
        </is>
      </c>
      <c r="B6" s="4">
        <v>12296.9965</v>
      </c>
      <c r="C6" s="4">
        <v>13163.0178</v>
      </c>
      <c r="D6" s="4">
        <v>13767.4126</v>
      </c>
      <c r="E6" s="4">
        <v>14714.5333</v>
      </c>
      <c r="F6" s="4">
        <v>15372.7612</v>
      </c>
      <c r="G6" s="4">
        <v>17109.9524</v>
      </c>
    </row>
    <row r="7">
      <c r="A7" t="inlineStr" s="1">
        <is>
          <t xml:space="preserve">8.75%</t>
        </is>
      </c>
      <c r="B7" s="4">
        <v>10900.1544</v>
      </c>
      <c r="C7" s="4">
        <v>11563.8531</v>
      </c>
      <c r="D7" s="4">
        <v>12020.6152</v>
      </c>
      <c r="E7" s="4">
        <v>12725.7643</v>
      </c>
      <c r="F7" s="4">
        <v>13208.1487</v>
      </c>
      <c r="G7" s="4">
        <v>14450.4415</v>
      </c>
    </row>
    <row r="8">
      <c r="A8" t="inlineStr" s="1">
        <is>
          <t xml:space="preserve">9.50%</t>
        </is>
      </c>
      <c r="B8" s="4">
        <v>9799.9431</v>
      </c>
      <c r="C8" s="4">
        <v>10307.9631</v>
      </c>
      <c r="D8" s="4">
        <v>10651.3216</v>
      </c>
      <c r="E8" s="4">
        <v>11170.9133</v>
      </c>
      <c r="F8" s="4">
        <v>11518.6702</v>
      </c>
      <c r="G8" s="4">
        <v>12382.9214</v>
      </c>
    </row>
    <row r="9"/>
    <row r="10">
      <c r="A10" t="inlineStr">
        <is>
          <t xml:space="preserve">Bold cells ≥ current price (64.7). The conclusion is dominated by WACC and growth.</t>
        </is>
      </c>
    </row>
  </sheetData>
</worksheet>
</file>