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Equinor (EQNR.OL)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0.0714</v>
      </c>
    </row>
    <row r="6">
      <c r="A6" t="inlineStr">
        <is>
          <t xml:space="preserve">No-growth value / share</t>
        </is>
      </c>
      <c r="B6" s="2">
        <v>-20.3716</v>
      </c>
    </row>
    <row r="7">
      <c r="A7" t="inlineStr">
        <is>
          <t xml:space="preserve">ROIC</t>
        </is>
      </c>
      <c r="B7" s="3">
        <v>0.0752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-1.48</v>
      </c>
    </row>
    <row r="10">
      <c r="A10" t="inlineStr">
        <is>
          <t xml:space="preserve">Economic Profit / EVA</t>
        </is>
      </c>
      <c r="B10" s="2">
        <v>-1158.983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5878.0</v>
      </c>
    </row>
    <row r="3">
      <c r="A3" t="inlineStr">
        <is>
          <t xml:space="preserve">ROIC</t>
        </is>
      </c>
      <c r="B3" s="6">
        <v>0.0752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113926.5</v>
      </c>
    </row>
    <row r="8">
      <c r="A8" t="inlineStr">
        <is>
          <t xml:space="preserve">Shares (m)</t>
        </is>
      </c>
      <c r="B8" s="5">
        <v>2496.0</v>
      </c>
    </row>
    <row r="9">
      <c r="A9" t="inlineStr">
        <is>
          <t xml:space="preserve">Share price</t>
        </is>
      </c>
      <c r="B9" s="5">
        <v>313.5</v>
      </c>
    </row>
    <row r="10">
      <c r="A10" t="inlineStr">
        <is>
          <t xml:space="preserve">Stage-1 growth g (engine driver)</t>
        </is>
      </c>
      <c r="B10" s="6">
        <v>0.0714</v>
      </c>
    </row>
    <row r="11"/>
    <row r="12">
      <c r="A12" t="inlineStr">
        <is>
          <t xml:space="preserve">Invested Capital  = NOPAT / ROIC</t>
        </is>
      </c>
      <c r="B12" s="2">
        <f>B2/B3</f>
        <v>78188.7</v>
      </c>
    </row>
    <row r="13">
      <c r="A13" t="inlineStr">
        <is>
          <t xml:space="preserve">Market cap  = price × shares</t>
        </is>
      </c>
      <c r="B13" s="4">
        <f>B9*B8</f>
        <v>782496.0</v>
      </c>
    </row>
    <row r="14">
      <c r="A14" t="inlineStr">
        <is>
          <t xml:space="preserve">Enterprise value  = mcap + net debt</t>
        </is>
      </c>
      <c r="B14" s="4">
        <f>B13+B7</f>
        <v>896422.5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5878.0</v>
      </c>
    </row>
    <row r="4">
      <c r="A4" t="inlineStr">
        <is>
          <t xml:space="preserve">Invested Capital</t>
        </is>
      </c>
      <c r="B4" s="2">
        <f>Inputs!B12</f>
        <v>78188.7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7036.982999999999</v>
      </c>
    </row>
    <row r="7">
      <c r="A7" t="inlineStr">
        <is>
          <t xml:space="preserve">Economic Profit (EVA)  = NOPAT − charge</t>
        </is>
      </c>
      <c r="B7" s="2">
        <f>Inputs!B2-Inputs!B12*Inputs!B4</f>
        <v>-1158.9829999999993</v>
      </c>
    </row>
    <row r="8">
      <c r="A8" t="inlineStr">
        <is>
          <t xml:space="preserve">ROIC</t>
        </is>
      </c>
      <c r="B8" s="3">
        <f>Inputs!B3</f>
        <v>0.0752</v>
      </c>
    </row>
    <row r="9">
      <c r="A9" t="inlineStr">
        <is>
          <t xml:space="preserve">ROIC − WACC spread</t>
        </is>
      </c>
      <c r="B9" s="3">
        <f>Inputs!B3-Inputs!B4</f>
        <v>-0.014799999999999994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6297.6892</v>
      </c>
      <c r="C4" s="3">
        <f>Inputs!$B$10/Inputs!$B$3</f>
        <v>0.949468085106383</v>
      </c>
      <c r="D4" s="2">
        <f>B4*(1-C4)</f>
        <v>318.2342946808507</v>
      </c>
      <c r="E4" s="3">
        <f>1/(1+Inputs!$B$4)^A4</f>
        <v>0.9174311926605504</v>
      </c>
      <c r="F4" s="2">
        <f>D4*E4</f>
        <v>291.95806851454194</v>
      </c>
    </row>
    <row r="5">
      <c r="A5" s="4">
        <v>2.0</v>
      </c>
      <c r="B5" s="2">
        <f>B4*(1+Inputs!$B$10)</f>
        <v>6747.344208879999</v>
      </c>
      <c r="C5" s="3">
        <f>Inputs!$B$10/Inputs!$B$3</f>
        <v>0.949468085106383</v>
      </c>
      <c r="D5" s="2">
        <f>B5*(1-C5)</f>
        <v>340.9562233210634</v>
      </c>
      <c r="E5" s="3">
        <f>1/(1+Inputs!$B$4)^A5</f>
        <v>0.84167999326656</v>
      </c>
      <c r="F5" s="2">
        <f>D5*E5</f>
        <v>286.97603174906436</v>
      </c>
    </row>
    <row r="6">
      <c r="A6" s="4">
        <v>3.0</v>
      </c>
      <c r="B6" s="2">
        <f>B5*(1+Inputs!$B$10)</f>
        <v>7229.10458539403</v>
      </c>
      <c r="C6" s="3">
        <f>Inputs!$B$10/Inputs!$B$3</f>
        <v>0.949468085106383</v>
      </c>
      <c r="D6" s="2">
        <f>B6*(1-C6)</f>
        <v>365.3004976661873</v>
      </c>
      <c r="E6" s="3">
        <f>1/(1+Inputs!$B$4)^A6</f>
        <v>0.7721834800610642</v>
      </c>
      <c r="F6" s="2">
        <f>D6*E6</f>
        <v>282.07900955591515</v>
      </c>
    </row>
    <row r="7">
      <c r="A7" s="4">
        <v>4.0</v>
      </c>
      <c r="B7" s="2">
        <f>B6*(1+Inputs!$B$10)</f>
        <v>7745.262652791163</v>
      </c>
      <c r="C7" s="3">
        <f>Inputs!$B$10/Inputs!$B$3</f>
        <v>0.949468085106383</v>
      </c>
      <c r="D7" s="2">
        <f>B7*(1-C7)</f>
        <v>391.38295319955307</v>
      </c>
      <c r="E7" s="3">
        <f>1/(1+Inputs!$B$4)^A7</f>
        <v>0.7084252110651963</v>
      </c>
      <c r="F7" s="2">
        <f>D7*E7</f>
        <v>277.2655512277132</v>
      </c>
    </row>
    <row r="8">
      <c r="A8" s="4">
        <v>5.0</v>
      </c>
      <c r="B8" s="2">
        <f>B7*(1+Inputs!$B$10)</f>
        <v>8298.274406200451</v>
      </c>
      <c r="C8" s="3">
        <f>Inputs!$B$10/Inputs!$B$3</f>
        <v>0.949468085106383</v>
      </c>
      <c r="D8" s="2">
        <f>B8*(1-C8)</f>
        <v>419.3276960580011</v>
      </c>
      <c r="E8" s="3">
        <f>1/(1+Inputs!$B$4)^A8</f>
        <v>0.6499313862983452</v>
      </c>
      <c r="F8" s="2">
        <f>D8*E8</f>
        <v>272.5342308122678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313.5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0.0714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380.0</v>
      </c>
      <c r="C4" s="3">
        <v>0.0714</v>
      </c>
      <c r="D4" s="3">
        <v>0.25</v>
      </c>
      <c r="E4" s="3">
        <v>0.2121</v>
      </c>
    </row>
    <row r="5">
      <c r="A5" t="inlineStr">
        <is>
          <t xml:space="preserve">Base</t>
        </is>
      </c>
      <c r="B5" s="2">
        <v>300.0</v>
      </c>
      <c r="C5" s="3">
        <v>0.0714</v>
      </c>
      <c r="D5" s="3">
        <v>0.45</v>
      </c>
      <c r="E5" s="3">
        <v>-0.0431</v>
      </c>
    </row>
    <row r="6">
      <c r="A6" t="inlineStr">
        <is>
          <t xml:space="preserve">Bear</t>
        </is>
      </c>
      <c r="B6" s="2">
        <v>210.0</v>
      </c>
      <c r="C6" s="3">
        <v>0.0714</v>
      </c>
      <c r="D6" s="3">
        <v>0.3</v>
      </c>
      <c r="E6" s="3">
        <v>-0.3301</v>
      </c>
    </row>
    <row r="7">
      <c r="A7" t="inlineStr" s="1">
        <is>
          <t xml:space="preserve">E[r] (probability-weighted)</t>
        </is>
      </c>
      <c r="E7" s="3">
        <v>-0.0654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-13.6675</v>
      </c>
      <c r="C4" s="4">
        <v>-13.3832</v>
      </c>
      <c r="D4" s="4">
        <v>-13.3144</v>
      </c>
      <c r="E4" s="4">
        <v>-13.4219</v>
      </c>
      <c r="F4" s="4">
        <v>-13.6532</v>
      </c>
      <c r="G4" s="4">
        <v>-14.8961</v>
      </c>
    </row>
    <row r="5">
      <c r="A5" t="inlineStr" s="1">
        <is>
          <t xml:space="preserve">8.25%</t>
        </is>
      </c>
      <c r="B5" s="4">
        <v>-17.4493</v>
      </c>
      <c r="C5" s="4">
        <v>-17.6756</v>
      </c>
      <c r="D5" s="4">
        <v>-17.9772</v>
      </c>
      <c r="E5" s="4">
        <v>-18.6883</v>
      </c>
      <c r="F5" s="4">
        <v>-19.3558</v>
      </c>
      <c r="G5" s="4">
        <v>-21.817</v>
      </c>
    </row>
    <row r="6">
      <c r="A6" t="inlineStr" s="1">
        <is>
          <t xml:space="preserve">9.00%</t>
        </is>
      </c>
      <c r="B6" s="4">
        <v>-20.3716</v>
      </c>
      <c r="C6" s="4">
        <v>-20.9744</v>
      </c>
      <c r="D6" s="4">
        <v>-21.5481</v>
      </c>
      <c r="E6" s="4">
        <v>-22.701</v>
      </c>
      <c r="F6" s="4">
        <v>-23.6865</v>
      </c>
      <c r="G6" s="4">
        <v>-27.031</v>
      </c>
    </row>
    <row r="7">
      <c r="A7" t="inlineStr" s="1">
        <is>
          <t xml:space="preserve">9.75%</t>
        </is>
      </c>
      <c r="B7" s="4">
        <v>-22.7008</v>
      </c>
      <c r="C7" s="4">
        <v>-23.5882</v>
      </c>
      <c r="D7" s="4">
        <v>-24.3667</v>
      </c>
      <c r="E7" s="4">
        <v>-25.8506</v>
      </c>
      <c r="F7" s="4">
        <v>-27.0734</v>
      </c>
      <c r="G7" s="4">
        <v>-31.0725</v>
      </c>
    </row>
    <row r="8">
      <c r="A8" t="inlineStr" s="1">
        <is>
          <t xml:space="preserve">10.50%</t>
        </is>
      </c>
      <c r="B8" s="4">
        <v>-24.6031</v>
      </c>
      <c r="C8" s="4">
        <v>-25.7098</v>
      </c>
      <c r="D8" s="4">
        <v>-26.6452</v>
      </c>
      <c r="E8" s="4">
        <v>-28.3813</v>
      </c>
      <c r="F8" s="4">
        <v>-29.7839</v>
      </c>
      <c r="G8" s="4">
        <v>-34.2755</v>
      </c>
    </row>
    <row r="9"/>
    <row r="10">
      <c r="A10" t="inlineStr">
        <is>
          <t xml:space="preserve">Bold cells ≥ current price (313.5). The conclusion is dominated by WACC and growth.</t>
        </is>
      </c>
    </row>
  </sheetData>
</worksheet>
</file>