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Dellia Group (DELIA.OL)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26917.0925</v>
      </c>
    </row>
    <row r="7">
      <c r="A7" t="inlineStr">
        <is>
          <t xml:space="preserve">ROIC</t>
        </is>
      </c>
      <c r="B7" s="3">
        <v>0.2772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19.72</v>
      </c>
    </row>
    <row r="10">
      <c r="A10" t="inlineStr">
        <is>
          <t xml:space="preserve">Economic Profit / EVA</t>
        </is>
      </c>
      <c r="B10" s="2">
        <v>53848.04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75689</v>
      </c>
    </row>
    <row r="3">
      <c r="A3" t="inlineStr">
        <is>
          <t xml:space="preserve">ROIC</t>
        </is>
      </c>
      <c r="B3" s="6">
        <v>0.2772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-106.5</v>
      </c>
    </row>
    <row r="8">
      <c r="A8" t="inlineStr">
        <is>
          <t xml:space="preserve">Shares (m)</t>
        </is>
      </c>
      <c r="B8" s="5">
        <v>43.68</v>
      </c>
    </row>
    <row r="9">
      <c r="A9" t="inlineStr">
        <is>
          <t xml:space="preserve">Share price</t>
        </is>
      </c>
      <c r="B9" s="5">
        <v>21.8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273012</v>
      </c>
    </row>
    <row r="13">
      <c r="A13" t="inlineStr">
        <is>
          <t xml:space="preserve">Market cap  = price × shares</t>
        </is>
      </c>
      <c r="B13" s="4">
        <f>B9*B8</f>
        <v>952.224</v>
      </c>
    </row>
    <row r="14">
      <c r="A14" t="inlineStr">
        <is>
          <t xml:space="preserve">Enterprise value  = mcap + net debt</t>
        </is>
      </c>
      <c r="B14" s="4">
        <f>B13+B7</f>
        <v>845.7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75689</v>
      </c>
    </row>
    <row r="4">
      <c r="A4" t="inlineStr">
        <is>
          <t xml:space="preserve">Invested Capital</t>
        </is>
      </c>
      <c r="B4" s="2">
        <f>Inputs!B12</f>
        <v>273012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21840.96</v>
      </c>
    </row>
    <row r="7">
      <c r="A7" t="inlineStr">
        <is>
          <t xml:space="preserve">Economic Profit (EVA)  = NOPAT − charge</t>
        </is>
      </c>
      <c r="B7" s="2">
        <f>Inputs!B2-Inputs!B12*Inputs!B4</f>
        <v>53848.04</v>
      </c>
    </row>
    <row r="8">
      <c r="A8" t="inlineStr">
        <is>
          <t xml:space="preserve">ROIC</t>
        </is>
      </c>
      <c r="B8" s="3">
        <f>Inputs!B3</f>
        <v>0.2772</v>
      </c>
    </row>
    <row r="9">
      <c r="A9" t="inlineStr">
        <is>
          <t xml:space="preserve">ROIC − WACC spread</t>
        </is>
      </c>
      <c r="B9" s="3">
        <f>Inputs!B3-Inputs!B4</f>
        <v>0.1972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37844.5</v>
      </c>
      <c r="C4" s="3">
        <f>Inputs!$B$10/Inputs!$B$3</f>
        <v>0.0</v>
      </c>
      <c r="D4" s="2">
        <f>B4*(1-C4)</f>
        <v>37844.5</v>
      </c>
      <c r="E4" s="3">
        <f>1/(1+Inputs!$B$4)^A4</f>
        <v>0.9259259259259258</v>
      </c>
      <c r="F4" s="2">
        <f>D4*E4</f>
        <v>35041.2037037037</v>
      </c>
    </row>
    <row r="5">
      <c r="A5" s="4">
        <v>2.0</v>
      </c>
      <c r="B5" s="2">
        <f>B4*(1+Inputs!$B$10)</f>
        <v>18922.25</v>
      </c>
      <c r="C5" s="3">
        <f>Inputs!$B$10/Inputs!$B$3</f>
        <v>0.0</v>
      </c>
      <c r="D5" s="2">
        <f>B5*(1-C5)</f>
        <v>18922.25</v>
      </c>
      <c r="E5" s="3">
        <f>1/(1+Inputs!$B$4)^A5</f>
        <v>0.8573388203017832</v>
      </c>
      <c r="F5" s="2">
        <f>D5*E5</f>
        <v>16222.779492455418</v>
      </c>
    </row>
    <row r="6">
      <c r="A6" s="4">
        <v>3.0</v>
      </c>
      <c r="B6" s="2">
        <f>B5*(1+Inputs!$B$10)</f>
        <v>9461.125</v>
      </c>
      <c r="C6" s="3">
        <f>Inputs!$B$10/Inputs!$B$3</f>
        <v>0.0</v>
      </c>
      <c r="D6" s="2">
        <f>B6*(1-C6)</f>
        <v>9461.125</v>
      </c>
      <c r="E6" s="3">
        <f>1/(1+Inputs!$B$4)^A6</f>
        <v>0.7938322410201696</v>
      </c>
      <c r="F6" s="2">
        <f>D6*E6</f>
        <v>7510.546061321952</v>
      </c>
    </row>
    <row r="7">
      <c r="A7" s="4">
        <v>4.0</v>
      </c>
      <c r="B7" s="2">
        <f>B6*(1+Inputs!$B$10)</f>
        <v>4730.5625</v>
      </c>
      <c r="C7" s="3">
        <f>Inputs!$B$10/Inputs!$B$3</f>
        <v>0.0</v>
      </c>
      <c r="D7" s="2">
        <f>B7*(1-C7)</f>
        <v>4730.5625</v>
      </c>
      <c r="E7" s="3">
        <f>1/(1+Inputs!$B$4)^A7</f>
        <v>0.7350298527964533</v>
      </c>
      <c r="F7" s="2">
        <f>D7*E7</f>
        <v>3477.104658019422</v>
      </c>
    </row>
    <row r="8">
      <c r="A8" s="4">
        <v>5.0</v>
      </c>
      <c r="B8" s="2">
        <f>B7*(1+Inputs!$B$10)</f>
        <v>2365.28125</v>
      </c>
      <c r="C8" s="3">
        <f>Inputs!$B$10/Inputs!$B$3</f>
        <v>0.0</v>
      </c>
      <c r="D8" s="2">
        <f>B8*(1-C8)</f>
        <v>2365.28125</v>
      </c>
      <c r="E8" s="3">
        <f>1/(1+Inputs!$B$4)^A8</f>
        <v>0.6805831970337529</v>
      </c>
      <c r="F8" s="2">
        <f>D8*E8</f>
        <v>1609.7706750089915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36.0</v>
      </c>
      <c r="C4" s="3">
        <v>-0.5</v>
      </c>
      <c r="D4" s="3">
        <v>0.25</v>
      </c>
      <c r="E4" s="3">
        <v>0.6514</v>
      </c>
    </row>
    <row r="5">
      <c r="A5" t="inlineStr">
        <is>
          <t xml:space="preserve">Base</t>
        </is>
      </c>
      <c r="B5" s="2">
        <v>27.0</v>
      </c>
      <c r="C5" s="3">
        <v>-0.5</v>
      </c>
      <c r="D5" s="3">
        <v>0.45</v>
      </c>
      <c r="E5" s="3">
        <v>0.2385</v>
      </c>
    </row>
    <row r="6">
      <c r="A6" t="inlineStr">
        <is>
          <t xml:space="preserve">Bear</t>
        </is>
      </c>
      <c r="B6" s="2">
        <v>14.0</v>
      </c>
      <c r="C6" s="3">
        <v>-0.5</v>
      </c>
      <c r="D6" s="3">
        <v>0.3</v>
      </c>
      <c r="E6" s="3">
        <v>-0.3578</v>
      </c>
    </row>
    <row r="7">
      <c r="A7" t="inlineStr" s="1">
        <is>
          <t xml:space="preserve">E[r] (probability-weighted)</t>
        </is>
      </c>
      <c r="E7" s="3">
        <v>0.1628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36689.5613</v>
      </c>
      <c r="C4" s="4">
        <v>41182.1287</v>
      </c>
      <c r="D4" s="4">
        <v>44441.8266</v>
      </c>
      <c r="E4" s="4">
        <v>49756.2095</v>
      </c>
      <c r="F4" s="4">
        <v>53599.2036</v>
      </c>
      <c r="G4" s="4">
        <v>64344.7786</v>
      </c>
    </row>
    <row r="5">
      <c r="A5" t="inlineStr" s="1">
        <is>
          <t xml:space="preserve">7.25%</t>
        </is>
      </c>
      <c r="B5" s="4">
        <v>31034.2712</v>
      </c>
      <c r="C5" s="4">
        <v>34650.1704</v>
      </c>
      <c r="D5" s="4">
        <v>37267.0133</v>
      </c>
      <c r="E5" s="4">
        <v>41522.6442</v>
      </c>
      <c r="F5" s="4">
        <v>44592.637</v>
      </c>
      <c r="G5" s="4">
        <v>53148.5386</v>
      </c>
    </row>
    <row r="6">
      <c r="A6" t="inlineStr" s="1">
        <is>
          <t xml:space="preserve">8.00%</t>
        </is>
      </c>
      <c r="B6" s="4">
        <v>26917.0914</v>
      </c>
      <c r="C6" s="4">
        <v>29900.5947</v>
      </c>
      <c r="D6" s="4">
        <v>32053.9903</v>
      </c>
      <c r="E6" s="4">
        <v>35546.7992</v>
      </c>
      <c r="F6" s="4">
        <v>38060.1675</v>
      </c>
      <c r="G6" s="4">
        <v>45040.5508</v>
      </c>
    </row>
    <row r="7">
      <c r="A7" t="inlineStr" s="1">
        <is>
          <t xml:space="preserve">8.75%</t>
        </is>
      </c>
      <c r="B7" s="4">
        <v>23784.4668</v>
      </c>
      <c r="C7" s="4">
        <v>26291.707</v>
      </c>
      <c r="D7" s="4">
        <v>28096.3147</v>
      </c>
      <c r="E7" s="4">
        <v>31015.4092</v>
      </c>
      <c r="F7" s="4">
        <v>33110.4085</v>
      </c>
      <c r="G7" s="4">
        <v>38907.6334</v>
      </c>
    </row>
    <row r="8">
      <c r="A8" t="inlineStr" s="1">
        <is>
          <t xml:space="preserve">9.50%</t>
        </is>
      </c>
      <c r="B8" s="4">
        <v>21320.0727</v>
      </c>
      <c r="C8" s="4">
        <v>23456.8265</v>
      </c>
      <c r="D8" s="4">
        <v>24990.3144</v>
      </c>
      <c r="E8" s="4">
        <v>27463.7739</v>
      </c>
      <c r="F8" s="4">
        <v>29234.0299</v>
      </c>
      <c r="G8" s="4">
        <v>34113.7495</v>
      </c>
    </row>
    <row r="9"/>
    <row r="10">
      <c r="A10" t="inlineStr">
        <is>
          <t xml:space="preserve">Bold cells ≥ current price (21.8). The conclusion is dominated by WACC and growth.</t>
        </is>
      </c>
    </row>
  </sheetData>
</worksheet>
</file>