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Aker BP (AKRBP.OL)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0.0803</v>
      </c>
    </row>
    <row r="6">
      <c r="A6" t="inlineStr">
        <is>
          <t xml:space="preserve">No-growth value / share</t>
        </is>
      </c>
      <c r="B6" s="2">
        <v>-85.4729</v>
      </c>
    </row>
    <row r="7">
      <c r="A7" t="inlineStr">
        <is>
          <t xml:space="preserve">ROIC</t>
        </is>
      </c>
      <c r="B7" s="3">
        <v>0.0845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0.45</v>
      </c>
    </row>
    <row r="10">
      <c r="A10" t="inlineStr">
        <is>
          <t xml:space="preserve">Economic Profit / EVA</t>
        </is>
      </c>
      <c r="B10" s="2">
        <v>82.228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1538.1</v>
      </c>
    </row>
    <row r="3">
      <c r="A3" t="inlineStr">
        <is>
          <t xml:space="preserve">ROIC</t>
        </is>
      </c>
      <c r="B3" s="6">
        <v>0.0845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73874.5</v>
      </c>
    </row>
    <row r="8">
      <c r="A8" t="inlineStr">
        <is>
          <t xml:space="preserve">Shares (m)</t>
        </is>
      </c>
      <c r="B8" s="5">
        <v>631.7383</v>
      </c>
    </row>
    <row r="9">
      <c r="A9" t="inlineStr">
        <is>
          <t xml:space="preserve">Share price</t>
        </is>
      </c>
      <c r="B9" s="5">
        <v>304.5</v>
      </c>
    </row>
    <row r="10">
      <c r="A10" t="inlineStr">
        <is>
          <t xml:space="preserve">Stage-1 growth g (engine driver)</t>
        </is>
      </c>
      <c r="B10" s="6">
        <v>0.0803</v>
      </c>
    </row>
    <row r="11"/>
    <row r="12">
      <c r="A12" t="inlineStr">
        <is>
          <t xml:space="preserve">Invested Capital  = NOPAT / ROIC</t>
        </is>
      </c>
      <c r="B12" s="2">
        <f>B2/B3</f>
        <v>18198.4</v>
      </c>
    </row>
    <row r="13">
      <c r="A13" t="inlineStr">
        <is>
          <t xml:space="preserve">Market cap  = price × shares</t>
        </is>
      </c>
      <c r="B13" s="4">
        <f>B9*B8</f>
        <v>192364.31235</v>
      </c>
    </row>
    <row r="14">
      <c r="A14" t="inlineStr">
        <is>
          <t xml:space="preserve">Enterprise value  = mcap + net debt</t>
        </is>
      </c>
      <c r="B14" s="4">
        <f>B13+B7</f>
        <v>266238.8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1538.1</v>
      </c>
    </row>
    <row r="4">
      <c r="A4" t="inlineStr">
        <is>
          <t xml:space="preserve">Invested Capital</t>
        </is>
      </c>
      <c r="B4" s="2">
        <f>Inputs!B12</f>
        <v>18198.4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1455.872</v>
      </c>
    </row>
    <row r="7">
      <c r="A7" t="inlineStr">
        <is>
          <t xml:space="preserve">Economic Profit (EVA)  = NOPAT − charge</t>
        </is>
      </c>
      <c r="B7" s="2">
        <f>Inputs!B2-Inputs!B12*Inputs!B4</f>
        <v>82.22799999999984</v>
      </c>
    </row>
    <row r="8">
      <c r="A8" t="inlineStr">
        <is>
          <t xml:space="preserve">ROIC</t>
        </is>
      </c>
      <c r="B8" s="3">
        <f>Inputs!B3</f>
        <v>0.0845</v>
      </c>
    </row>
    <row r="9">
      <c r="A9" t="inlineStr">
        <is>
          <t xml:space="preserve">ROIC − WACC spread</t>
        </is>
      </c>
      <c r="B9" s="3">
        <f>Inputs!B3-Inputs!B4</f>
        <v>0.004500000000000004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1661.60943</v>
      </c>
      <c r="C4" s="3">
        <f>Inputs!$B$10/Inputs!$B$3</f>
        <v>0.95</v>
      </c>
      <c r="D4" s="2">
        <f>B4*(1-C4)</f>
        <v>83.08047150000007</v>
      </c>
      <c r="E4" s="3">
        <f>1/(1+Inputs!$B$4)^A4</f>
        <v>0.9259259259259258</v>
      </c>
      <c r="F4" s="2">
        <f>D4*E4</f>
        <v>76.92636250000005</v>
      </c>
    </row>
    <row r="5">
      <c r="A5" s="4">
        <v>2.0</v>
      </c>
      <c r="B5" s="2">
        <f>B4*(1+Inputs!$B$10)</f>
        <v>1795.036667229</v>
      </c>
      <c r="C5" s="3">
        <f>Inputs!$B$10/Inputs!$B$3</f>
        <v>0.95</v>
      </c>
      <c r="D5" s="2">
        <f>B5*(1-C5)</f>
        <v>89.75183336145008</v>
      </c>
      <c r="E5" s="3">
        <f>1/(1+Inputs!$B$4)^A5</f>
        <v>0.8573388203017832</v>
      </c>
      <c r="F5" s="2">
        <f>D5*E5</f>
        <v>76.94773093402785</v>
      </c>
    </row>
    <row r="6">
      <c r="A6" s="4">
        <v>3.0</v>
      </c>
      <c r="B6" s="2">
        <f>B5*(1+Inputs!$B$10)</f>
        <v>1939.1781116074887</v>
      </c>
      <c r="C6" s="3">
        <f>Inputs!$B$10/Inputs!$B$3</f>
        <v>0.95</v>
      </c>
      <c r="D6" s="2">
        <f>B6*(1-C6)</f>
        <v>96.95890558037452</v>
      </c>
      <c r="E6" s="3">
        <f>1/(1+Inputs!$B$4)^A6</f>
        <v>0.7938322410201696</v>
      </c>
      <c r="F6" s="2">
        <f>D6*E6</f>
        <v>76.96910530373174</v>
      </c>
    </row>
    <row r="7">
      <c r="A7" s="4">
        <v>4.0</v>
      </c>
      <c r="B7" s="2">
        <f>B6*(1+Inputs!$B$10)</f>
        <v>2094.8941139695703</v>
      </c>
      <c r="C7" s="3">
        <f>Inputs!$B$10/Inputs!$B$3</f>
        <v>0.95</v>
      </c>
      <c r="D7" s="2">
        <f>B7*(1-C7)</f>
        <v>104.74470569847861</v>
      </c>
      <c r="E7" s="3">
        <f>1/(1+Inputs!$B$4)^A7</f>
        <v>0.7350298527964533</v>
      </c>
      <c r="F7" s="2">
        <f>D7*E7</f>
        <v>76.99048561076056</v>
      </c>
    </row>
    <row r="8">
      <c r="A8" s="4">
        <v>5.0</v>
      </c>
      <c r="B8" s="2">
        <f>B7*(1+Inputs!$B$10)</f>
        <v>2263.114111321327</v>
      </c>
      <c r="C8" s="3">
        <f>Inputs!$B$10/Inputs!$B$3</f>
        <v>0.95</v>
      </c>
      <c r="D8" s="2">
        <f>B8*(1-C8)</f>
        <v>113.15570556606646</v>
      </c>
      <c r="E8" s="3">
        <f>1/(1+Inputs!$B$4)^A8</f>
        <v>0.6805831970337529</v>
      </c>
      <c r="F8" s="2">
        <f>D8*E8</f>
        <v>77.01187185676353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304.5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0.0803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400.0</v>
      </c>
      <c r="C4" s="3">
        <v>0.0803</v>
      </c>
      <c r="D4" s="3">
        <v>0.25</v>
      </c>
      <c r="E4" s="3">
        <v>0.3136</v>
      </c>
    </row>
    <row r="5">
      <c r="A5" t="inlineStr">
        <is>
          <t xml:space="preserve">Base</t>
        </is>
      </c>
      <c r="B5" s="2">
        <v>310.0</v>
      </c>
      <c r="C5" s="3">
        <v>0.0803</v>
      </c>
      <c r="D5" s="3">
        <v>0.45</v>
      </c>
      <c r="E5" s="3">
        <v>0.0181</v>
      </c>
    </row>
    <row r="6">
      <c r="A6" t="inlineStr">
        <is>
          <t xml:space="preserve">Bear</t>
        </is>
      </c>
      <c r="B6" s="2">
        <v>220.0</v>
      </c>
      <c r="C6" s="3">
        <v>0.0803</v>
      </c>
      <c r="D6" s="3">
        <v>0.3</v>
      </c>
      <c r="E6" s="3">
        <v>-0.2775</v>
      </c>
    </row>
    <row r="7">
      <c r="A7" t="inlineStr" s="1">
        <is>
          <t xml:space="preserve">E[r] (probability-weighted)</t>
        </is>
      </c>
      <c r="E7" s="3">
        <v>0.0033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-74.7562</v>
      </c>
      <c r="C4" s="4">
        <v>-72.6564</v>
      </c>
      <c r="D4" s="4">
        <v>-71.2511</v>
      </c>
      <c r="E4" s="4">
        <v>-69.1491</v>
      </c>
      <c r="F4" s="4">
        <v>-67.7614</v>
      </c>
      <c r="G4" s="4">
        <v>-64.3964</v>
      </c>
    </row>
    <row r="5">
      <c r="A5" t="inlineStr" s="1">
        <is>
          <t xml:space="preserve">7.25%</t>
        </is>
      </c>
      <c r="B5" s="4">
        <v>-80.9515</v>
      </c>
      <c r="C5" s="4">
        <v>-79.7494</v>
      </c>
      <c r="D5" s="4">
        <v>-78.9989</v>
      </c>
      <c r="E5" s="4">
        <v>-77.9701</v>
      </c>
      <c r="F5" s="4">
        <v>-77.3622</v>
      </c>
      <c r="G5" s="4">
        <v>-76.1911</v>
      </c>
    </row>
    <row r="6">
      <c r="A6" t="inlineStr" s="1">
        <is>
          <t xml:space="preserve">8.00%</t>
        </is>
      </c>
      <c r="B6" s="4">
        <v>-85.4728</v>
      </c>
      <c r="C6" s="4">
        <v>-84.9045</v>
      </c>
      <c r="D6" s="4">
        <v>-84.6152</v>
      </c>
      <c r="E6" s="4">
        <v>-84.3403</v>
      </c>
      <c r="F6" s="4">
        <v>-84.2789</v>
      </c>
      <c r="G6" s="4">
        <v>-84.6401</v>
      </c>
    </row>
    <row r="7">
      <c r="A7" t="inlineStr" s="1">
        <is>
          <t xml:space="preserve">8.75%</t>
        </is>
      </c>
      <c r="B7" s="4">
        <v>-88.9221</v>
      </c>
      <c r="C7" s="4">
        <v>-88.8194</v>
      </c>
      <c r="D7" s="4">
        <v>-88.868</v>
      </c>
      <c r="E7" s="4">
        <v>-89.1438</v>
      </c>
      <c r="F7" s="4">
        <v>-89.4804</v>
      </c>
      <c r="G7" s="4">
        <v>-90.9532</v>
      </c>
    </row>
    <row r="8">
      <c r="A8" t="inlineStr" s="1">
        <is>
          <t xml:space="preserve">9.50%</t>
        </is>
      </c>
      <c r="B8" s="4">
        <v>-91.6435</v>
      </c>
      <c r="C8" s="4">
        <v>-91.893</v>
      </c>
      <c r="D8" s="4">
        <v>-92.1963</v>
      </c>
      <c r="E8" s="4">
        <v>-92.8858</v>
      </c>
      <c r="F8" s="4">
        <v>-93.5204</v>
      </c>
      <c r="G8" s="4">
        <v>-95.8216</v>
      </c>
    </row>
    <row r="9"/>
    <row r="10">
      <c r="A10" t="inlineStr">
        <is>
          <t xml:space="preserve">Bold cells ≥ current price (304.5). The conclusion is dominated by WACC and growth.</t>
        </is>
      </c>
    </row>
  </sheetData>
</worksheet>
</file>