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Paratus Energy (PLSV.OL)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-0.0894</v>
      </c>
    </row>
    <row r="6">
      <c r="A6" t="inlineStr">
        <is>
          <t xml:space="preserve">No-growth value / share</t>
        </is>
      </c>
      <c r="B6" s="2">
        <v>62.0205</v>
      </c>
    </row>
    <row r="7">
      <c r="A7" t="inlineStr">
        <is>
          <t xml:space="preserve">ROIC</t>
        </is>
      </c>
      <c r="B7" s="3">
        <v>0.2364</v>
      </c>
    </row>
    <row r="8">
      <c r="A8" t="inlineStr">
        <is>
          <t xml:space="preserve">WACC</t>
        </is>
      </c>
      <c r="B8" s="3">
        <v>0.11</v>
      </c>
    </row>
    <row r="9">
      <c r="A9" t="inlineStr">
        <is>
          <t xml:space="preserve">ROIC − WACC spread (pp)</t>
        </is>
      </c>
      <c r="B9" s="2">
        <v>12.64</v>
      </c>
    </row>
    <row r="10">
      <c r="A10" t="inlineStr">
        <is>
          <t xml:space="preserve">Economic Profit / EVA</t>
        </is>
      </c>
      <c r="B10" s="2">
        <v>668.026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1249.2</v>
      </c>
    </row>
    <row r="3">
      <c r="A3" t="inlineStr">
        <is>
          <t xml:space="preserve">ROIC</t>
        </is>
      </c>
      <c r="B3" s="6">
        <v>0.2364</v>
      </c>
    </row>
    <row r="4">
      <c r="A4" t="inlineStr">
        <is>
          <t xml:space="preserve">WACC</t>
        </is>
      </c>
      <c r="B4" s="6">
        <v>0.11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2518.3</v>
      </c>
    </row>
    <row r="8">
      <c r="A8" t="inlineStr">
        <is>
          <t xml:space="preserve">Shares (m)</t>
        </is>
      </c>
      <c r="B8" s="5">
        <v>162.735</v>
      </c>
    </row>
    <row r="9">
      <c r="A9" t="inlineStr">
        <is>
          <t xml:space="preserve">Share price</t>
        </is>
      </c>
      <c r="B9" s="5">
        <v>45.65</v>
      </c>
    </row>
    <row r="10">
      <c r="A10" t="inlineStr">
        <is>
          <t xml:space="preserve">Stage-1 growth g (engine driver)</t>
        </is>
      </c>
      <c r="B10" s="6">
        <v>-0.0894</v>
      </c>
    </row>
    <row r="11"/>
    <row r="12">
      <c r="A12" t="inlineStr">
        <is>
          <t xml:space="preserve">Invested Capital  = NOPAT / ROIC</t>
        </is>
      </c>
      <c r="B12" s="2">
        <f>B2/B3</f>
        <v>5283.4</v>
      </c>
    </row>
    <row r="13">
      <c r="A13" t="inlineStr">
        <is>
          <t xml:space="preserve">Market cap  = price × shares</t>
        </is>
      </c>
      <c r="B13" s="4">
        <f>B9*B8</f>
        <v>7428.85275</v>
      </c>
    </row>
    <row r="14">
      <c r="A14" t="inlineStr">
        <is>
          <t xml:space="preserve">Enterprise value  = mcap + net debt</t>
        </is>
      </c>
      <c r="B14" s="4">
        <f>B13+B7</f>
        <v>9947.2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1249.2</v>
      </c>
    </row>
    <row r="4">
      <c r="A4" t="inlineStr">
        <is>
          <t xml:space="preserve">Invested Capital</t>
        </is>
      </c>
      <c r="B4" s="2">
        <f>Inputs!B12</f>
        <v>5283.4</v>
      </c>
    </row>
    <row r="5">
      <c r="A5" t="inlineStr">
        <is>
          <t xml:space="preserve">WACC</t>
        </is>
      </c>
      <c r="B5" s="3">
        <f>Inputs!B4</f>
        <v>0.11</v>
      </c>
    </row>
    <row r="6">
      <c r="A6" t="inlineStr">
        <is>
          <t xml:space="preserve">Capital charge  = IC × WACC</t>
        </is>
      </c>
      <c r="B6" s="2">
        <f>Inputs!B12*Inputs!B4</f>
        <v>581.174</v>
      </c>
    </row>
    <row r="7">
      <c r="A7" t="inlineStr">
        <is>
          <t xml:space="preserve">Economic Profit (EVA)  = NOPAT − charge</t>
        </is>
      </c>
      <c r="B7" s="2">
        <f>Inputs!B2-Inputs!B12*Inputs!B4</f>
        <v>668.0260000000001</v>
      </c>
    </row>
    <row r="8">
      <c r="A8" t="inlineStr">
        <is>
          <t xml:space="preserve">ROIC</t>
        </is>
      </c>
      <c r="B8" s="3">
        <f>Inputs!B3</f>
        <v>0.2364</v>
      </c>
    </row>
    <row r="9">
      <c r="A9" t="inlineStr">
        <is>
          <t xml:space="preserve">ROIC − WACC spread</t>
        </is>
      </c>
      <c r="B9" s="3">
        <f>Inputs!B3-Inputs!B4</f>
        <v>0.1264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1137.52152</v>
      </c>
      <c r="C4" s="3">
        <f>Inputs!$B$10/Inputs!$B$3</f>
        <v>0.0</v>
      </c>
      <c r="D4" s="2">
        <f>B4*(1-C4)</f>
        <v>1137.52152</v>
      </c>
      <c r="E4" s="3">
        <f>1/(1+Inputs!$B$4)^A4</f>
        <v>0.9009009009009008</v>
      </c>
      <c r="F4" s="2">
        <f>D4*E4</f>
        <v>1024.7941621621621</v>
      </c>
    </row>
    <row r="5">
      <c r="A5" s="4">
        <v>2.0</v>
      </c>
      <c r="B5" s="2">
        <f>B4*(1+Inputs!$B$10)</f>
        <v>1035.827096112</v>
      </c>
      <c r="C5" s="3">
        <f>Inputs!$B$10/Inputs!$B$3</f>
        <v>0.0</v>
      </c>
      <c r="D5" s="2">
        <f>B5*(1-C5)</f>
        <v>1035.827096112</v>
      </c>
      <c r="E5" s="3">
        <f>1/(1+Inputs!$B$4)^A5</f>
        <v>0.8116224332440547</v>
      </c>
      <c r="F5" s="2">
        <f>D5*E5</f>
        <v>840.7005081665448</v>
      </c>
    </row>
    <row r="6">
      <c r="A6" s="4">
        <v>3.0</v>
      </c>
      <c r="B6" s="2">
        <f>B5*(1+Inputs!$B$10)</f>
        <v>943.2241537195871</v>
      </c>
      <c r="C6" s="3">
        <f>Inputs!$B$10/Inputs!$B$3</f>
        <v>0.0</v>
      </c>
      <c r="D6" s="2">
        <f>B6*(1-C6)</f>
        <v>943.2241537195871</v>
      </c>
      <c r="E6" s="3">
        <f>1/(1+Inputs!$B$4)^A6</f>
        <v>0.7311913813009502</v>
      </c>
      <c r="F6" s="2">
        <f>D6*E6</f>
        <v>689.6773718346446</v>
      </c>
    </row>
    <row r="7">
      <c r="A7" s="4">
        <v>4.0</v>
      </c>
      <c r="B7" s="2">
        <f>B6*(1+Inputs!$B$10)</f>
        <v>858.899914377056</v>
      </c>
      <c r="C7" s="3">
        <f>Inputs!$B$10/Inputs!$B$3</f>
        <v>0.0</v>
      </c>
      <c r="D7" s="2">
        <f>B7*(1-C7)</f>
        <v>858.899914377056</v>
      </c>
      <c r="E7" s="3">
        <f>1/(1+Inputs!$B$4)^A7</f>
        <v>0.6587309741450001</v>
      </c>
      <c r="F7" s="2">
        <f>D7*E7</f>
        <v>565.7839772906553</v>
      </c>
    </row>
    <row r="8">
      <c r="A8" s="4">
        <v>5.0</v>
      </c>
      <c r="B8" s="2">
        <f>B7*(1+Inputs!$B$10)</f>
        <v>782.1142620317472</v>
      </c>
      <c r="C8" s="3">
        <f>Inputs!$B$10/Inputs!$B$3</f>
        <v>0.0</v>
      </c>
      <c r="D8" s="2">
        <f>B8*(1-C8)</f>
        <v>782.1142620317472</v>
      </c>
      <c r="E8" s="3">
        <f>1/(1+Inputs!$B$4)^A8</f>
        <v>0.5934513280585586</v>
      </c>
      <c r="F8" s="2">
        <f>D8*E8</f>
        <v>464.1467474962799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45.65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-0.0894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66.0</v>
      </c>
      <c r="C4" s="3">
        <v>0.019</v>
      </c>
      <c r="D4" s="3">
        <v>0.3</v>
      </c>
      <c r="E4" s="3">
        <v>0.4458</v>
      </c>
    </row>
    <row r="5">
      <c r="A5" t="inlineStr">
        <is>
          <t xml:space="preserve">Base</t>
        </is>
      </c>
      <c r="B5" s="2">
        <v>50.0</v>
      </c>
      <c r="C5" s="3">
        <v>-0.0635</v>
      </c>
      <c r="D5" s="3">
        <v>0.45</v>
      </c>
      <c r="E5" s="3">
        <v>0.0953</v>
      </c>
    </row>
    <row r="6">
      <c r="A6" t="inlineStr">
        <is>
          <t xml:space="preserve">Bear</t>
        </is>
      </c>
      <c r="B6" s="2">
        <v>33.0</v>
      </c>
      <c r="C6" s="3">
        <v>-0.1765</v>
      </c>
      <c r="D6" s="3">
        <v>0.25</v>
      </c>
      <c r="E6" s="3">
        <v>-0.2771</v>
      </c>
    </row>
    <row r="7">
      <c r="A7" t="inlineStr" s="1">
        <is>
          <t xml:space="preserve">E[r] (probability-weighted)</t>
        </is>
      </c>
      <c r="E7" s="3">
        <v>0.1073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9.50%</t>
        </is>
      </c>
      <c r="B4" s="4">
        <v>77.8503</v>
      </c>
      <c r="C4" s="4">
        <v>86.5401</v>
      </c>
      <c r="D4" s="4">
        <v>92.7469</v>
      </c>
      <c r="E4" s="4">
        <v>102.7105</v>
      </c>
      <c r="F4" s="4">
        <v>109.8077</v>
      </c>
      <c r="G4" s="4">
        <v>129.2396</v>
      </c>
    </row>
    <row r="5">
      <c r="A5" t="inlineStr" s="1">
        <is>
          <t xml:space="preserve">10.25%</t>
        </is>
      </c>
      <c r="B5" s="4">
        <v>69.1756</v>
      </c>
      <c r="C5" s="4">
        <v>76.5903</v>
      </c>
      <c r="D5" s="4">
        <v>81.8653</v>
      </c>
      <c r="E5" s="4">
        <v>90.2998</v>
      </c>
      <c r="F5" s="4">
        <v>96.2844</v>
      </c>
      <c r="G5" s="4">
        <v>112.5791</v>
      </c>
    </row>
    <row r="6">
      <c r="A6" t="inlineStr" s="1">
        <is>
          <t xml:space="preserve">11.00%</t>
        </is>
      </c>
      <c r="B6" s="4">
        <v>62.0204</v>
      </c>
      <c r="C6" s="4">
        <v>68.3988</v>
      </c>
      <c r="D6" s="4">
        <v>72.9175</v>
      </c>
      <c r="E6" s="4">
        <v>80.1118</v>
      </c>
      <c r="F6" s="4">
        <v>85.195</v>
      </c>
      <c r="G6" s="4">
        <v>98.9513</v>
      </c>
    </row>
    <row r="7">
      <c r="A7" t="inlineStr" s="1">
        <is>
          <t xml:space="preserve">11.75%</t>
        </is>
      </c>
      <c r="B7" s="4">
        <v>56.0155</v>
      </c>
      <c r="C7" s="4">
        <v>61.5379</v>
      </c>
      <c r="D7" s="4">
        <v>65.4325</v>
      </c>
      <c r="E7" s="4">
        <v>71.6047</v>
      </c>
      <c r="F7" s="4">
        <v>75.9455</v>
      </c>
      <c r="G7" s="4">
        <v>87.6147</v>
      </c>
    </row>
    <row r="8">
      <c r="A8" t="inlineStr" s="1">
        <is>
          <t xml:space="preserve">12.50%</t>
        </is>
      </c>
      <c r="B8" s="4">
        <v>50.9025</v>
      </c>
      <c r="C8" s="4">
        <v>55.7081</v>
      </c>
      <c r="D8" s="4">
        <v>59.0807</v>
      </c>
      <c r="E8" s="4">
        <v>64.399</v>
      </c>
      <c r="F8" s="4">
        <v>68.1204</v>
      </c>
      <c r="G8" s="4">
        <v>78.0505</v>
      </c>
    </row>
    <row r="9"/>
    <row r="10">
      <c r="A10" t="inlineStr">
        <is>
          <t xml:space="preserve">Bold cells ≥ current price (45.65). The conclusion is dominated by WACC and growth.</t>
        </is>
      </c>
    </row>
  </sheetData>
</worksheet>
</file>