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Yara International (YAR.OL)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-0.1361</v>
      </c>
    </row>
    <row r="6">
      <c r="A6" t="inlineStr">
        <is>
          <t xml:space="preserve">No-growth value / share</t>
        </is>
      </c>
      <c r="B6" s="2">
        <v>662.0218</v>
      </c>
    </row>
    <row r="7">
      <c r="A7" t="inlineStr">
        <is>
          <t xml:space="preserve">ROIC</t>
        </is>
      </c>
      <c r="B7" s="3">
        <v>0.1199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3.99</v>
      </c>
    </row>
    <row r="10">
      <c r="A10" t="inlineStr">
        <is>
          <t xml:space="preserve">Economic Profit / EVA</t>
        </is>
      </c>
      <c r="B10" s="2">
        <v>4697.032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14125.0</v>
      </c>
    </row>
    <row r="3">
      <c r="A3" t="inlineStr">
        <is>
          <t xml:space="preserve">ROIC</t>
        </is>
      </c>
      <c r="B3" s="6">
        <v>0.1199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29564.1</v>
      </c>
    </row>
    <row r="8">
      <c r="A8" t="inlineStr">
        <is>
          <t xml:space="preserve">Shares (m)</t>
        </is>
      </c>
      <c r="B8" s="5">
        <v>254.725</v>
      </c>
    </row>
    <row r="9">
      <c r="A9" t="inlineStr">
        <is>
          <t xml:space="preserve">Share price</t>
        </is>
      </c>
      <c r="B9" s="5">
        <v>470.1</v>
      </c>
    </row>
    <row r="10">
      <c r="A10" t="inlineStr">
        <is>
          <t xml:space="preserve">Stage-1 growth g (engine driver)</t>
        </is>
      </c>
      <c r="B10" s="6">
        <v>-0.1361</v>
      </c>
    </row>
    <row r="11"/>
    <row r="12">
      <c r="A12" t="inlineStr">
        <is>
          <t xml:space="preserve">Invested Capital  = NOPAT / ROIC</t>
        </is>
      </c>
      <c r="B12" s="2">
        <f>B2/B3</f>
        <v>117849.6</v>
      </c>
    </row>
    <row r="13">
      <c r="A13" t="inlineStr">
        <is>
          <t xml:space="preserve">Market cap  = price × shares</t>
        </is>
      </c>
      <c r="B13" s="4">
        <f>B9*B8</f>
        <v>119746.2225</v>
      </c>
    </row>
    <row r="14">
      <c r="A14" t="inlineStr">
        <is>
          <t xml:space="preserve">Enterprise value  = mcap + net debt</t>
        </is>
      </c>
      <c r="B14" s="4">
        <f>B13+B7</f>
        <v>149310.3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14125.0</v>
      </c>
    </row>
    <row r="4">
      <c r="A4" t="inlineStr">
        <is>
          <t xml:space="preserve">Invested Capital</t>
        </is>
      </c>
      <c r="B4" s="2">
        <f>Inputs!B12</f>
        <v>117849.6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9427.968</v>
      </c>
    </row>
    <row r="7">
      <c r="A7" t="inlineStr">
        <is>
          <t xml:space="preserve">Economic Profit (EVA)  = NOPAT − charge</t>
        </is>
      </c>
      <c r="B7" s="2">
        <f>Inputs!B2-Inputs!B12*Inputs!B4</f>
        <v>4697.031999999999</v>
      </c>
    </row>
    <row r="8">
      <c r="A8" t="inlineStr">
        <is>
          <t xml:space="preserve">ROIC</t>
        </is>
      </c>
      <c r="B8" s="3">
        <f>Inputs!B3</f>
        <v>0.1199</v>
      </c>
    </row>
    <row r="9">
      <c r="A9" t="inlineStr">
        <is>
          <t xml:space="preserve">ROIC − WACC spread</t>
        </is>
      </c>
      <c r="B9" s="3">
        <f>Inputs!B3-Inputs!B4</f>
        <v>0.039900000000000005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12202.5875</v>
      </c>
      <c r="C4" s="3">
        <f>Inputs!$B$10/Inputs!$B$3</f>
        <v>0.0</v>
      </c>
      <c r="D4" s="2">
        <f>B4*(1-C4)</f>
        <v>12202.5875</v>
      </c>
      <c r="E4" s="3">
        <f>1/(1+Inputs!$B$4)^A4</f>
        <v>0.9259259259259258</v>
      </c>
      <c r="F4" s="2">
        <f>D4*E4</f>
        <v>11298.692129629628</v>
      </c>
    </row>
    <row r="5">
      <c r="A5" s="4">
        <v>2.0</v>
      </c>
      <c r="B5" s="2">
        <f>B4*(1+Inputs!$B$10)</f>
        <v>10541.81534125</v>
      </c>
      <c r="C5" s="3">
        <f>Inputs!$B$10/Inputs!$B$3</f>
        <v>0.0</v>
      </c>
      <c r="D5" s="2">
        <f>B5*(1-C5)</f>
        <v>10541.81534125</v>
      </c>
      <c r="E5" s="3">
        <f>1/(1+Inputs!$B$4)^A5</f>
        <v>0.8573388203017832</v>
      </c>
      <c r="F5" s="2">
        <f>D5*E5</f>
        <v>9037.907528506516</v>
      </c>
    </row>
    <row r="6">
      <c r="A6" s="4">
        <v>3.0</v>
      </c>
      <c r="B6" s="2">
        <f>B5*(1+Inputs!$B$10)</f>
        <v>9107.074273305874</v>
      </c>
      <c r="C6" s="3">
        <f>Inputs!$B$10/Inputs!$B$3</f>
        <v>0.0</v>
      </c>
      <c r="D6" s="2">
        <f>B6*(1-C6)</f>
        <v>9107.074273305874</v>
      </c>
      <c r="E6" s="3">
        <f>1/(1+Inputs!$B$4)^A6</f>
        <v>0.7938322410201696</v>
      </c>
      <c r="F6" s="2">
        <f>D6*E6</f>
        <v>7229.4891795155345</v>
      </c>
    </row>
    <row r="7">
      <c r="A7" s="4">
        <v>4.0</v>
      </c>
      <c r="B7" s="2">
        <f>B6*(1+Inputs!$B$10)</f>
        <v>7867.601464708945</v>
      </c>
      <c r="C7" s="3">
        <f>Inputs!$B$10/Inputs!$B$3</f>
        <v>0.0</v>
      </c>
      <c r="D7" s="2">
        <f>B7*(1-C7)</f>
        <v>7867.601464708945</v>
      </c>
      <c r="E7" s="3">
        <f>1/(1+Inputs!$B$4)^A7</f>
        <v>0.7350298527964533</v>
      </c>
      <c r="F7" s="2">
        <f>D7*E7</f>
        <v>5782.921946466176</v>
      </c>
    </row>
    <row r="8">
      <c r="A8" s="4">
        <v>5.0</v>
      </c>
      <c r="B8" s="2">
        <f>B7*(1+Inputs!$B$10)</f>
        <v>6796.820905362058</v>
      </c>
      <c r="C8" s="3">
        <f>Inputs!$B$10/Inputs!$B$3</f>
        <v>0.0</v>
      </c>
      <c r="D8" s="2">
        <f>B8*(1-C8)</f>
        <v>6796.820905362058</v>
      </c>
      <c r="E8" s="3">
        <f>1/(1+Inputs!$B$4)^A8</f>
        <v>0.6805831970337529</v>
      </c>
      <c r="F8" s="2">
        <f>D8*E8</f>
        <v>4625.802101437156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470.1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-0.1361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620.0</v>
      </c>
      <c r="C4" s="3">
        <v>-0.0274</v>
      </c>
      <c r="D4" s="3">
        <v>0.3</v>
      </c>
      <c r="E4" s="3">
        <v>0.3189</v>
      </c>
    </row>
    <row r="5">
      <c r="A5" t="inlineStr">
        <is>
          <t xml:space="preserve">Base</t>
        </is>
      </c>
      <c r="B5" s="2">
        <v>540.0</v>
      </c>
      <c r="C5" s="3">
        <v>-0.0829</v>
      </c>
      <c r="D5" s="3">
        <v>0.45</v>
      </c>
      <c r="E5" s="3">
        <v>0.1487</v>
      </c>
    </row>
    <row r="6">
      <c r="A6" t="inlineStr">
        <is>
          <t xml:space="preserve">Bear</t>
        </is>
      </c>
      <c r="B6" s="2">
        <v>420.0</v>
      </c>
      <c r="C6" s="3">
        <v>-0.1777</v>
      </c>
      <c r="D6" s="3">
        <v>0.25</v>
      </c>
      <c r="E6" s="3">
        <v>-0.1066</v>
      </c>
    </row>
    <row r="7">
      <c r="A7" t="inlineStr" s="1">
        <is>
          <t xml:space="preserve">E[r] (probability-weighted)</t>
        </is>
      </c>
      <c r="E7" s="3">
        <v>0.1359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935.2579</v>
      </c>
      <c r="C4" s="4">
        <v>1023.8296</v>
      </c>
      <c r="D4" s="4">
        <v>1086.547</v>
      </c>
      <c r="E4" s="4">
        <v>1186.3177</v>
      </c>
      <c r="F4" s="4">
        <v>1256.7308</v>
      </c>
      <c r="G4" s="4">
        <v>1446.8675</v>
      </c>
    </row>
    <row r="5">
      <c r="A5" t="inlineStr" s="1">
        <is>
          <t xml:space="preserve">7.25%</t>
        </is>
      </c>
      <c r="B5" s="4">
        <v>777.2203</v>
      </c>
      <c r="C5" s="4">
        <v>842.1157</v>
      </c>
      <c r="D5" s="4">
        <v>887.5152</v>
      </c>
      <c r="E5" s="4">
        <v>958.8348</v>
      </c>
      <c r="F5" s="4">
        <v>1008.5251</v>
      </c>
      <c r="G5" s="4">
        <v>1140.1555</v>
      </c>
    </row>
    <row r="6">
      <c r="A6" t="inlineStr" s="1">
        <is>
          <t xml:space="preserve">8.00%</t>
        </is>
      </c>
      <c r="B6" s="4">
        <v>662.0217</v>
      </c>
      <c r="C6" s="4">
        <v>710.0183</v>
      </c>
      <c r="D6" s="4">
        <v>743.076</v>
      </c>
      <c r="E6" s="4">
        <v>794.1498</v>
      </c>
      <c r="F6" s="4">
        <v>829.1151</v>
      </c>
      <c r="G6" s="4">
        <v>919.2552</v>
      </c>
    </row>
    <row r="7">
      <c r="A7" t="inlineStr" s="1">
        <is>
          <t xml:space="preserve">8.75%</t>
        </is>
      </c>
      <c r="B7" s="4">
        <v>574.2506</v>
      </c>
      <c r="C7" s="4">
        <v>609.6731</v>
      </c>
      <c r="D7" s="4">
        <v>633.5633</v>
      </c>
      <c r="E7" s="4">
        <v>669.6243</v>
      </c>
      <c r="F7" s="4">
        <v>693.6884</v>
      </c>
      <c r="G7" s="4">
        <v>753.1832</v>
      </c>
    </row>
    <row r="8">
      <c r="A8" t="inlineStr" s="1">
        <is>
          <t xml:space="preserve">9.50%</t>
        </is>
      </c>
      <c r="B8" s="4">
        <v>505.0999</v>
      </c>
      <c r="C8" s="4">
        <v>530.8719</v>
      </c>
      <c r="D8" s="4">
        <v>547.74</v>
      </c>
      <c r="E8" s="4">
        <v>572.3232</v>
      </c>
      <c r="F8" s="4">
        <v>588.0687</v>
      </c>
      <c r="G8" s="4">
        <v>624.2387</v>
      </c>
    </row>
    <row r="9"/>
    <row r="10">
      <c r="A10" t="inlineStr">
        <is>
          <t xml:space="preserve">Bold cells ≥ current price (470.1). The conclusion is dominated by WACC and growth.</t>
        </is>
      </c>
    </row>
  </sheetData>
</worksheet>
</file>