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Volvo A (VOLV-A.ST)</t>
        </is>
      </c>
    </row>
    <row r="2">
      <c r="A2" t="inlineStr">
        <is>
          <t xml:space="preserve">operating frame (NOPAT / Invested Capital) · SEK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0.0467</v>
      </c>
    </row>
    <row r="6">
      <c r="A6" t="inlineStr">
        <is>
          <t xml:space="preserve">No-growth value / share</t>
        </is>
      </c>
      <c r="B6" s="2">
        <v>276.3504</v>
      </c>
    </row>
    <row r="7">
      <c r="A7" t="inlineStr">
        <is>
          <t xml:space="preserve">ROIC</t>
        </is>
      </c>
      <c r="B7" s="3">
        <v>0.3282</v>
      </c>
    </row>
    <row r="8">
      <c r="A8" t="inlineStr">
        <is>
          <t xml:space="preserve">WACC</t>
        </is>
      </c>
      <c r="B8" s="3">
        <v>0.09</v>
      </c>
    </row>
    <row r="9">
      <c r="A9" t="inlineStr">
        <is>
          <t xml:space="preserve">ROIC − WACC spread (pp)</t>
        </is>
      </c>
      <c r="B9" s="2">
        <v>23.82</v>
      </c>
    </row>
    <row r="10">
      <c r="A10" t="inlineStr">
        <is>
          <t xml:space="preserve">Economic Profit / EVA</t>
        </is>
      </c>
      <c r="B10" s="2">
        <v>27108.57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37352.1</v>
      </c>
    </row>
    <row r="3">
      <c r="A3" t="inlineStr">
        <is>
          <t xml:space="preserve">ROIC</t>
        </is>
      </c>
      <c r="B3" s="6">
        <v>0.3282</v>
      </c>
    </row>
    <row r="4">
      <c r="A4" t="inlineStr">
        <is>
          <t xml:space="preserve">WACC</t>
        </is>
      </c>
      <c r="B4" s="6">
        <v>0.09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-63000.0</v>
      </c>
    </row>
    <row r="8">
      <c r="A8" t="inlineStr">
        <is>
          <t xml:space="preserve">Shares (m)</t>
        </is>
      </c>
      <c r="B8" s="5">
        <v>2033.452084</v>
      </c>
    </row>
    <row r="9">
      <c r="A9" t="inlineStr">
        <is>
          <t xml:space="preserve">Share price</t>
        </is>
      </c>
      <c r="B9" s="5">
        <v>319.4</v>
      </c>
    </row>
    <row r="10">
      <c r="A10" t="inlineStr">
        <is>
          <t xml:space="preserve">Stage-1 growth g (engine driver)</t>
        </is>
      </c>
      <c r="B10" s="6">
        <v>0.0467</v>
      </c>
    </row>
    <row r="11"/>
    <row r="12">
      <c r="A12" t="inlineStr">
        <is>
          <t xml:space="preserve">Invested Capital  = NOPAT / ROIC</t>
        </is>
      </c>
      <c r="B12" s="2">
        <f>B2/B3</f>
        <v>113817.0</v>
      </c>
    </row>
    <row r="13">
      <c r="A13" t="inlineStr">
        <is>
          <t xml:space="preserve">Market cap  = price × shares</t>
        </is>
      </c>
      <c r="B13" s="4">
        <f>B9*B8</f>
        <v>649484.5956296</v>
      </c>
    </row>
    <row r="14">
      <c r="A14" t="inlineStr">
        <is>
          <t xml:space="preserve">Enterprise value  = mcap + net debt</t>
        </is>
      </c>
      <c r="B14" s="4">
        <f>B13+B7</f>
        <v>586484.6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37352.1</v>
      </c>
    </row>
    <row r="4">
      <c r="A4" t="inlineStr">
        <is>
          <t xml:space="preserve">Invested Capital</t>
        </is>
      </c>
      <c r="B4" s="2">
        <f>Inputs!B12</f>
        <v>113817.0</v>
      </c>
    </row>
    <row r="5">
      <c r="A5" t="inlineStr">
        <is>
          <t xml:space="preserve">WACC</t>
        </is>
      </c>
      <c r="B5" s="3">
        <f>Inputs!B4</f>
        <v>0.09</v>
      </c>
    </row>
    <row r="6">
      <c r="A6" t="inlineStr">
        <is>
          <t xml:space="preserve">Capital charge  = IC × WACC</t>
        </is>
      </c>
      <c r="B6" s="2">
        <f>Inputs!B12*Inputs!B4</f>
        <v>10243.529999999999</v>
      </c>
    </row>
    <row r="7">
      <c r="A7" t="inlineStr">
        <is>
          <t xml:space="preserve">Economic Profit (EVA)  = NOPAT − charge</t>
        </is>
      </c>
      <c r="B7" s="2">
        <f>Inputs!B2-Inputs!B12*Inputs!B4</f>
        <v>27108.57</v>
      </c>
    </row>
    <row r="8">
      <c r="A8" t="inlineStr">
        <is>
          <t xml:space="preserve">ROIC</t>
        </is>
      </c>
      <c r="B8" s="3">
        <f>Inputs!B3</f>
        <v>0.3282</v>
      </c>
    </row>
    <row r="9">
      <c r="A9" t="inlineStr">
        <is>
          <t xml:space="preserve">ROIC − WACC spread</t>
        </is>
      </c>
      <c r="B9" s="3">
        <f>Inputs!B3-Inputs!B4</f>
        <v>0.2382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39096.443069999994</v>
      </c>
      <c r="C4" s="3">
        <f>Inputs!$B$10/Inputs!$B$3</f>
        <v>0.14229128580134065</v>
      </c>
      <c r="D4" s="2">
        <f>B4*(1-C4)</f>
        <v>33533.35991531078</v>
      </c>
      <c r="E4" s="3">
        <f>1/(1+Inputs!$B$4)^A4</f>
        <v>0.9174311926605504</v>
      </c>
      <c r="F4" s="2">
        <f>D4*E4</f>
        <v>30764.55038101906</v>
      </c>
    </row>
    <row r="5">
      <c r="A5" s="4">
        <v>2.0</v>
      </c>
      <c r="B5" s="2">
        <f>B4*(1+Inputs!$B$10)</f>
        <v>40922.24696136899</v>
      </c>
      <c r="C5" s="3">
        <f>Inputs!$B$10/Inputs!$B$3</f>
        <v>0.14229128580134065</v>
      </c>
      <c r="D5" s="2">
        <f>B5*(1-C5)</f>
        <v>35099.36782335579</v>
      </c>
      <c r="E5" s="3">
        <f>1/(1+Inputs!$B$4)^A5</f>
        <v>0.84167999326656</v>
      </c>
      <c r="F5" s="2">
        <f>D5*E5</f>
        <v>29542.43567322261</v>
      </c>
    </row>
    <row r="6">
      <c r="A6" s="4">
        <v>3.0</v>
      </c>
      <c r="B6" s="2">
        <f>B5*(1+Inputs!$B$10)</f>
        <v>42833.31589446492</v>
      </c>
      <c r="C6" s="3">
        <f>Inputs!$B$10/Inputs!$B$3</f>
        <v>0.14229128580134065</v>
      </c>
      <c r="D6" s="2">
        <f>B6*(1-C6)</f>
        <v>36738.508300706504</v>
      </c>
      <c r="E6" s="3">
        <f>1/(1+Inputs!$B$4)^A6</f>
        <v>0.7721834800610642</v>
      </c>
      <c r="F6" s="2">
        <f>D6*E6</f>
        <v>28368.86919189184</v>
      </c>
    </row>
    <row r="7">
      <c r="A7" s="4">
        <v>4.0</v>
      </c>
      <c r="B7" s="2">
        <f>B6*(1+Inputs!$B$10)</f>
        <v>44833.63174673643</v>
      </c>
      <c r="C7" s="3">
        <f>Inputs!$B$10/Inputs!$B$3</f>
        <v>0.14229128580134065</v>
      </c>
      <c r="D7" s="2">
        <f>B7*(1-C7)</f>
        <v>38454.196638349495</v>
      </c>
      <c r="E7" s="3">
        <f>1/(1+Inputs!$B$4)^A7</f>
        <v>0.7084252110651963</v>
      </c>
      <c r="F7" s="2">
        <f>D7*E7</f>
        <v>27241.922369865304</v>
      </c>
    </row>
    <row r="8">
      <c r="A8" s="4">
        <v>5.0</v>
      </c>
      <c r="B8" s="2">
        <f>B7*(1+Inputs!$B$10)</f>
        <v>46927.36234930902</v>
      </c>
      <c r="C8" s="3">
        <f>Inputs!$B$10/Inputs!$B$3</f>
        <v>0.14229128580134065</v>
      </c>
      <c r="D8" s="2">
        <f>B8*(1-C8)</f>
        <v>40250.00762136042</v>
      </c>
      <c r="E8" s="3">
        <f>1/(1+Inputs!$B$4)^A8</f>
        <v>0.6499313862983452</v>
      </c>
      <c r="F8" s="2">
        <f>D8*E8</f>
        <v>26159.74325186974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319.4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0.0467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395.0</v>
      </c>
      <c r="C4" s="3">
        <v>0.1153</v>
      </c>
      <c r="D4" s="3">
        <v>0.3</v>
      </c>
      <c r="E4" s="3">
        <v>0.2367</v>
      </c>
    </row>
    <row r="5">
      <c r="A5" t="inlineStr">
        <is>
          <t xml:space="preserve">Base</t>
        </is>
      </c>
      <c r="B5" s="2">
        <v>335.0</v>
      </c>
      <c r="C5" s="3">
        <v>0.0621</v>
      </c>
      <c r="D5" s="3">
        <v>0.45</v>
      </c>
      <c r="E5" s="3">
        <v>0.0488</v>
      </c>
    </row>
    <row r="6">
      <c r="A6" t="inlineStr">
        <is>
          <t xml:space="preserve">Bear</t>
        </is>
      </c>
      <c r="B6" s="2">
        <v>245.0</v>
      </c>
      <c r="C6" s="3">
        <v>-0.0391</v>
      </c>
      <c r="D6" s="3">
        <v>0.25</v>
      </c>
      <c r="E6" s="3">
        <v>-0.2329</v>
      </c>
    </row>
    <row r="7">
      <c r="A7" t="inlineStr" s="1">
        <is>
          <t xml:space="preserve">E[r] (probability-weighted)</t>
        </is>
      </c>
      <c r="E7" s="3">
        <v>0.0348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7.50%</t>
        </is>
      </c>
      <c r="B4" s="4">
        <v>347.6165</v>
      </c>
      <c r="C4" s="4">
        <v>385.4292</v>
      </c>
      <c r="D4" s="4">
        <v>412.832</v>
      </c>
      <c r="E4" s="4">
        <v>457.4564</v>
      </c>
      <c r="F4" s="4">
        <v>489.691</v>
      </c>
      <c r="G4" s="4">
        <v>579.6955</v>
      </c>
    </row>
    <row r="5">
      <c r="A5" t="inlineStr" s="1">
        <is>
          <t xml:space="preserve">8.25%</t>
        </is>
      </c>
      <c r="B5" s="4">
        <v>307.3536</v>
      </c>
      <c r="C5" s="4">
        <v>338.9714</v>
      </c>
      <c r="D5" s="4">
        <v>361.8337</v>
      </c>
      <c r="E5" s="4">
        <v>398.9834</v>
      </c>
      <c r="F5" s="4">
        <v>425.7631</v>
      </c>
      <c r="G5" s="4">
        <v>500.3246</v>
      </c>
    </row>
    <row r="6">
      <c r="A6" t="inlineStr" s="1">
        <is>
          <t xml:space="preserve">9.00%</t>
        </is>
      </c>
      <c r="B6" s="4">
        <v>276.3501</v>
      </c>
      <c r="C6" s="4">
        <v>303.2417</v>
      </c>
      <c r="D6" s="4">
        <v>322.6419</v>
      </c>
      <c r="E6" s="4">
        <v>354.0957</v>
      </c>
      <c r="F6" s="4">
        <v>376.721</v>
      </c>
      <c r="G6" s="4">
        <v>439.53</v>
      </c>
    </row>
    <row r="7">
      <c r="A7" t="inlineStr" s="1">
        <is>
          <t xml:space="preserve">9.75%</t>
        </is>
      </c>
      <c r="B7" s="4">
        <v>251.7339</v>
      </c>
      <c r="C7" s="4">
        <v>274.9104</v>
      </c>
      <c r="D7" s="4">
        <v>291.5911</v>
      </c>
      <c r="E7" s="4">
        <v>318.5736</v>
      </c>
      <c r="F7" s="4">
        <v>337.9395</v>
      </c>
      <c r="G7" s="4">
        <v>391.536</v>
      </c>
    </row>
    <row r="8">
      <c r="A8" t="inlineStr" s="1">
        <is>
          <t xml:space="preserve">10.50%</t>
        </is>
      </c>
      <c r="B8" s="4">
        <v>231.7094</v>
      </c>
      <c r="C8" s="4">
        <v>251.8964</v>
      </c>
      <c r="D8" s="4">
        <v>266.3903</v>
      </c>
      <c r="E8" s="4">
        <v>289.7798</v>
      </c>
      <c r="F8" s="4">
        <v>306.5283</v>
      </c>
      <c r="G8" s="4">
        <v>352.7335</v>
      </c>
    </row>
    <row r="9"/>
    <row r="10">
      <c r="A10" t="inlineStr">
        <is>
          <t xml:space="preserve">Bold cells ≥ current price (319.4). The conclusion is dominated by WACC and growth.</t>
        </is>
      </c>
    </row>
  </sheetData>
</worksheet>
</file>