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Vaisala (VAIAS.HE)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0.2061</v>
      </c>
    </row>
    <row r="6">
      <c r="A6" t="inlineStr">
        <is>
          <t xml:space="preserve">No-growth value / share</t>
        </is>
      </c>
      <c r="B6" s="2">
        <v>27.9891</v>
      </c>
    </row>
    <row r="7">
      <c r="A7" t="inlineStr">
        <is>
          <t xml:space="preserve">ROIC</t>
        </is>
      </c>
      <c r="B7" s="3">
        <v>0.217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13.7</v>
      </c>
    </row>
    <row r="10">
      <c r="A10" t="inlineStr">
        <is>
          <t xml:space="preserve">Economic Profit / EVA</t>
        </is>
      </c>
      <c r="B10" s="2">
        <v>41.98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66.5</v>
      </c>
    </row>
    <row r="3">
      <c r="A3" t="inlineStr">
        <is>
          <t xml:space="preserve">ROIC</t>
        </is>
      </c>
      <c r="B3" s="6">
        <v>0.217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-3.7</v>
      </c>
    </row>
    <row r="8">
      <c r="A8" t="inlineStr">
        <is>
          <t xml:space="preserve">Shares (m)</t>
        </is>
      </c>
      <c r="B8" s="5">
        <v>36.282</v>
      </c>
    </row>
    <row r="9">
      <c r="A9" t="inlineStr">
        <is>
          <t xml:space="preserve">Share price</t>
        </is>
      </c>
      <c r="B9" s="5">
        <v>53.7</v>
      </c>
    </row>
    <row r="10">
      <c r="A10" t="inlineStr">
        <is>
          <t xml:space="preserve">Stage-1 growth g (engine driver)</t>
        </is>
      </c>
      <c r="B10" s="6">
        <v>0.2061</v>
      </c>
    </row>
    <row r="11"/>
    <row r="12">
      <c r="A12" t="inlineStr">
        <is>
          <t xml:space="preserve">Invested Capital  = NOPAT / ROIC</t>
        </is>
      </c>
      <c r="B12" s="2">
        <f>B2/B3</f>
        <v>306.5</v>
      </c>
    </row>
    <row r="13">
      <c r="A13" t="inlineStr">
        <is>
          <t xml:space="preserve">Market cap  = price × shares</t>
        </is>
      </c>
      <c r="B13" s="4">
        <f>B9*B8</f>
        <v>1948.3434</v>
      </c>
    </row>
    <row r="14">
      <c r="A14" t="inlineStr">
        <is>
          <t xml:space="preserve">Enterprise value  = mcap + net debt</t>
        </is>
      </c>
      <c r="B14" s="4">
        <f>B13+B7</f>
        <v>1944.6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66.5</v>
      </c>
    </row>
    <row r="4">
      <c r="A4" t="inlineStr">
        <is>
          <t xml:space="preserve">Invested Capital</t>
        </is>
      </c>
      <c r="B4" s="2">
        <f>Inputs!B12</f>
        <v>306.5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24.52</v>
      </c>
    </row>
    <row r="7">
      <c r="A7" t="inlineStr">
        <is>
          <t xml:space="preserve">Economic Profit (EVA)  = NOPAT − charge</t>
        </is>
      </c>
      <c r="B7" s="2">
        <f>Inputs!B2-Inputs!B12*Inputs!B4</f>
        <v>41.980000000000004</v>
      </c>
    </row>
    <row r="8">
      <c r="A8" t="inlineStr">
        <is>
          <t xml:space="preserve">ROIC</t>
        </is>
      </c>
      <c r="B8" s="3">
        <f>Inputs!B3</f>
        <v>0.217</v>
      </c>
    </row>
    <row r="9">
      <c r="A9" t="inlineStr">
        <is>
          <t xml:space="preserve">ROIC − WACC spread</t>
        </is>
      </c>
      <c r="B9" s="3">
        <f>Inputs!B3-Inputs!B4</f>
        <v>0.137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80.20564999999999</v>
      </c>
      <c r="C4" s="3">
        <f>Inputs!$B$10/Inputs!$B$3</f>
        <v>0.9497695852534562</v>
      </c>
      <c r="D4" s="2">
        <f>B4*(1-C4)</f>
        <v>4.028763064516128</v>
      </c>
      <c r="E4" s="3">
        <f>1/(1+Inputs!$B$4)^A4</f>
        <v>0.9259259259259258</v>
      </c>
      <c r="F4" s="2">
        <f>D4*E4</f>
        <v>3.7303361708482665</v>
      </c>
    </row>
    <row r="5">
      <c r="A5" s="4">
        <v>2.0</v>
      </c>
      <c r="B5" s="2">
        <f>B4*(1+Inputs!$B$10)</f>
        <v>96.73603446499999</v>
      </c>
      <c r="C5" s="3">
        <f>Inputs!$B$10/Inputs!$B$3</f>
        <v>0.9497695852534562</v>
      </c>
      <c r="D5" s="2">
        <f>B5*(1-C5)</f>
        <v>4.859091132112902</v>
      </c>
      <c r="E5" s="3">
        <f>1/(1+Inputs!$B$4)^A5</f>
        <v>0.8573388203017832</v>
      </c>
      <c r="F5" s="2">
        <f>D5*E5</f>
        <v>4.165887458944532</v>
      </c>
    </row>
    <row r="6">
      <c r="A6" s="4">
        <v>3.0</v>
      </c>
      <c r="B6" s="2">
        <f>B5*(1+Inputs!$B$10)</f>
        <v>116.67333116823649</v>
      </c>
      <c r="C6" s="3">
        <f>Inputs!$B$10/Inputs!$B$3</f>
        <v>0.9497695852534562</v>
      </c>
      <c r="D6" s="2">
        <f>B6*(1-C6)</f>
        <v>5.860549814441371</v>
      </c>
      <c r="E6" s="3">
        <f>1/(1+Inputs!$B$4)^A6</f>
        <v>0.7938322410201696</v>
      </c>
      <c r="F6" s="2">
        <f>D6*E6</f>
        <v>4.652293392808333</v>
      </c>
    </row>
    <row r="7">
      <c r="A7" s="4">
        <v>4.0</v>
      </c>
      <c r="B7" s="2">
        <f>B6*(1+Inputs!$B$10)</f>
        <v>140.71970472201002</v>
      </c>
      <c r="C7" s="3">
        <f>Inputs!$B$10/Inputs!$B$3</f>
        <v>0.9497695852534562</v>
      </c>
      <c r="D7" s="2">
        <f>B7*(1-C7)</f>
        <v>7.068409131197737</v>
      </c>
      <c r="E7" s="3">
        <f>1/(1+Inputs!$B$4)^A7</f>
        <v>0.7350298527964533</v>
      </c>
      <c r="F7" s="2">
        <f>D7*E7</f>
        <v>5.195491723209379</v>
      </c>
    </row>
    <row r="8">
      <c r="A8" s="4">
        <v>5.0</v>
      </c>
      <c r="B8" s="2">
        <f>B7*(1+Inputs!$B$10)</f>
        <v>169.72203586521627</v>
      </c>
      <c r="C8" s="3">
        <f>Inputs!$B$10/Inputs!$B$3</f>
        <v>0.9497695852534562</v>
      </c>
      <c r="D8" s="2">
        <f>B8*(1-C8)</f>
        <v>8.52520825313759</v>
      </c>
      <c r="E8" s="3">
        <f>1/(1+Inputs!$B$4)^A8</f>
        <v>0.6805831970337529</v>
      </c>
      <c r="F8" s="2">
        <f>D8*E8</f>
        <v>5.802113488298917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53.7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0.2061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65.0</v>
      </c>
      <c r="C4" s="3">
        <v>0.2061</v>
      </c>
      <c r="D4" s="3">
        <v>0.3</v>
      </c>
      <c r="E4" s="3">
        <v>0.2104</v>
      </c>
    </row>
    <row r="5">
      <c r="A5" t="inlineStr">
        <is>
          <t xml:space="preserve">Base</t>
        </is>
      </c>
      <c r="B5" s="2">
        <v>53.0</v>
      </c>
      <c r="C5" s="3">
        <v>0.2045</v>
      </c>
      <c r="D5" s="3">
        <v>0.45</v>
      </c>
      <c r="E5" s="3">
        <v>-0.013</v>
      </c>
    </row>
    <row r="6">
      <c r="A6" t="inlineStr">
        <is>
          <t xml:space="preserve">Bear</t>
        </is>
      </c>
      <c r="B6" s="2">
        <v>42.0</v>
      </c>
      <c r="C6" s="3">
        <v>0.1283</v>
      </c>
      <c r="D6" s="3">
        <v>0.25</v>
      </c>
      <c r="E6" s="3">
        <v>-0.2179</v>
      </c>
    </row>
    <row r="7">
      <c r="A7" t="inlineStr" s="1">
        <is>
          <t xml:space="preserve">E[r] (probability-weighted)</t>
        </is>
      </c>
      <c r="E7" s="3">
        <v>0.0028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38.0498</v>
      </c>
      <c r="C4" s="4">
        <v>42.416</v>
      </c>
      <c r="D4" s="4">
        <v>45.5732</v>
      </c>
      <c r="E4" s="4">
        <v>50.7032</v>
      </c>
      <c r="F4" s="4">
        <v>54.4006</v>
      </c>
      <c r="G4" s="4">
        <v>64.6922</v>
      </c>
    </row>
    <row r="5">
      <c r="A5" t="inlineStr" s="1">
        <is>
          <t xml:space="preserve">7.25%</t>
        </is>
      </c>
      <c r="B5" s="4">
        <v>32.2283</v>
      </c>
      <c r="C5" s="4">
        <v>35.6978</v>
      </c>
      <c r="D5" s="4">
        <v>38.1978</v>
      </c>
      <c r="E5" s="4">
        <v>42.2458</v>
      </c>
      <c r="F5" s="4">
        <v>45.1537</v>
      </c>
      <c r="G5" s="4">
        <v>53.21</v>
      </c>
    </row>
    <row r="6">
      <c r="A6" t="inlineStr" s="1">
        <is>
          <t xml:space="preserve">8.00%</t>
        </is>
      </c>
      <c r="B6" s="4">
        <v>27.9891</v>
      </c>
      <c r="C6" s="4">
        <v>30.8131</v>
      </c>
      <c r="D6" s="4">
        <v>32.8402</v>
      </c>
      <c r="E6" s="4">
        <v>36.1104</v>
      </c>
      <c r="F6" s="4">
        <v>38.4512</v>
      </c>
      <c r="G6" s="4">
        <v>44.9033</v>
      </c>
    </row>
    <row r="7">
      <c r="A7" t="inlineStr" s="1">
        <is>
          <t xml:space="preserve">8.75%</t>
        </is>
      </c>
      <c r="B7" s="4">
        <v>24.7628</v>
      </c>
      <c r="C7" s="4">
        <v>27.1016</v>
      </c>
      <c r="D7" s="4">
        <v>28.7738</v>
      </c>
      <c r="E7" s="4">
        <v>31.4606</v>
      </c>
      <c r="F7" s="4">
        <v>33.3761</v>
      </c>
      <c r="G7" s="4">
        <v>38.6273</v>
      </c>
    </row>
    <row r="8">
      <c r="A8" t="inlineStr" s="1">
        <is>
          <t xml:space="preserve">9.50%</t>
        </is>
      </c>
      <c r="B8" s="4">
        <v>22.224</v>
      </c>
      <c r="C8" s="4">
        <v>24.1864</v>
      </c>
      <c r="D8" s="4">
        <v>25.5833</v>
      </c>
      <c r="E8" s="4">
        <v>27.8182</v>
      </c>
      <c r="F8" s="4">
        <v>29.4047</v>
      </c>
      <c r="G8" s="4">
        <v>33.7276</v>
      </c>
    </row>
    <row r="9"/>
    <row r="10">
      <c r="A10" t="inlineStr">
        <is>
          <t xml:space="preserve">Bold cells ≥ current price (53.7). The conclusion is dominated by WACC and growth.</t>
        </is>
      </c>
    </row>
  </sheetData>
</worksheet>
</file>