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Telenor (TEL.OL)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0.0847</v>
      </c>
    </row>
    <row r="6">
      <c r="A6" t="inlineStr">
        <is>
          <t xml:space="preserve">No-growth value / share</t>
        </is>
      </c>
      <c r="B6" s="2">
        <v>75.0778</v>
      </c>
    </row>
    <row r="7">
      <c r="A7" t="inlineStr">
        <is>
          <t xml:space="preserve">ROIC</t>
        </is>
      </c>
      <c r="B7" s="3">
        <v>0.0892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0.92</v>
      </c>
    </row>
    <row r="10">
      <c r="A10" t="inlineStr">
        <is>
          <t xml:space="preserve">Economic Profit / EVA</t>
        </is>
      </c>
      <c r="B10" s="2">
        <v>1172.4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11342.8</v>
      </c>
    </row>
    <row r="3">
      <c r="A3" t="inlineStr">
        <is>
          <t xml:space="preserve">ROIC</t>
        </is>
      </c>
      <c r="B3" s="6">
        <v>0.0892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46153.0</v>
      </c>
    </row>
    <row r="8">
      <c r="A8" t="inlineStr">
        <is>
          <t xml:space="preserve">Shares (m)</t>
        </is>
      </c>
      <c r="B8" s="5">
        <v>1367.667</v>
      </c>
    </row>
    <row r="9">
      <c r="A9" t="inlineStr">
        <is>
          <t xml:space="preserve">Share price</t>
        </is>
      </c>
      <c r="B9" s="5">
        <v>151.6</v>
      </c>
    </row>
    <row r="10">
      <c r="A10" t="inlineStr">
        <is>
          <t xml:space="preserve">Stage-1 growth g (engine driver)</t>
        </is>
      </c>
      <c r="B10" s="6">
        <v>0.0847</v>
      </c>
    </row>
    <row r="11"/>
    <row r="12">
      <c r="A12" t="inlineStr">
        <is>
          <t xml:space="preserve">Invested Capital  = NOPAT / ROIC</t>
        </is>
      </c>
      <c r="B12" s="2">
        <f>B2/B3</f>
        <v>127130.0</v>
      </c>
    </row>
    <row r="13">
      <c r="A13" t="inlineStr">
        <is>
          <t xml:space="preserve">Market cap  = price × shares</t>
        </is>
      </c>
      <c r="B13" s="4">
        <f>B9*B8</f>
        <v>207338.3172</v>
      </c>
    </row>
    <row r="14">
      <c r="A14" t="inlineStr">
        <is>
          <t xml:space="preserve">Enterprise value  = mcap + net debt</t>
        </is>
      </c>
      <c r="B14" s="4">
        <f>B13+B7</f>
        <v>253491.3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11342.8</v>
      </c>
    </row>
    <row r="4">
      <c r="A4" t="inlineStr">
        <is>
          <t xml:space="preserve">Invested Capital</t>
        </is>
      </c>
      <c r="B4" s="2">
        <f>Inputs!B12</f>
        <v>127130.0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10170.4</v>
      </c>
    </row>
    <row r="7">
      <c r="A7" t="inlineStr">
        <is>
          <t xml:space="preserve">Economic Profit (EVA)  = NOPAT − charge</t>
        </is>
      </c>
      <c r="B7" s="2">
        <f>Inputs!B2-Inputs!B12*Inputs!B4</f>
        <v>1172.3999999999996</v>
      </c>
    </row>
    <row r="8">
      <c r="A8" t="inlineStr">
        <is>
          <t xml:space="preserve">ROIC</t>
        </is>
      </c>
      <c r="B8" s="3">
        <f>Inputs!B3</f>
        <v>0.0892</v>
      </c>
    </row>
    <row r="9">
      <c r="A9" t="inlineStr">
        <is>
          <t xml:space="preserve">ROIC − WACC spread</t>
        </is>
      </c>
      <c r="B9" s="3">
        <f>Inputs!B3-Inputs!B4</f>
        <v>0.0092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12303.53516</v>
      </c>
      <c r="C4" s="3">
        <f>Inputs!$B$10/Inputs!$B$3</f>
        <v>0.9495515695067264</v>
      </c>
      <c r="D4" s="2">
        <f>B4*(1-C4)</f>
        <v>620.6940383408082</v>
      </c>
      <c r="E4" s="3">
        <f>1/(1+Inputs!$B$4)^A4</f>
        <v>0.9259259259259258</v>
      </c>
      <c r="F4" s="2">
        <f>D4*E4</f>
        <v>574.716702167415</v>
      </c>
    </row>
    <row r="5">
      <c r="A5" s="4">
        <v>2.0</v>
      </c>
      <c r="B5" s="2">
        <f>B4*(1+Inputs!$B$10)</f>
        <v>13345.644588051999</v>
      </c>
      <c r="C5" s="3">
        <f>Inputs!$B$10/Inputs!$B$3</f>
        <v>0.9495515695067264</v>
      </c>
      <c r="D5" s="2">
        <f>B5*(1-C5)</f>
        <v>673.2668233882747</v>
      </c>
      <c r="E5" s="3">
        <f>1/(1+Inputs!$B$4)^A5</f>
        <v>0.8573388203017832</v>
      </c>
      <c r="F5" s="2">
        <f>D5*E5</f>
        <v>577.2177841120324</v>
      </c>
    </row>
    <row r="6">
      <c r="A6" s="4">
        <v>3.0</v>
      </c>
      <c r="B6" s="2">
        <f>B5*(1+Inputs!$B$10)</f>
        <v>14476.020684660003</v>
      </c>
      <c r="C6" s="3">
        <f>Inputs!$B$10/Inputs!$B$3</f>
        <v>0.9495515695067264</v>
      </c>
      <c r="D6" s="2">
        <f>B6*(1-C6)</f>
        <v>730.2925233292616</v>
      </c>
      <c r="E6" s="3">
        <f>1/(1+Inputs!$B$4)^A6</f>
        <v>0.7938322410201696</v>
      </c>
      <c r="F6" s="2">
        <f>D6*E6</f>
        <v>579.7297503947422</v>
      </c>
    </row>
    <row r="7">
      <c r="A7" s="4">
        <v>4.0</v>
      </c>
      <c r="B7" s="2">
        <f>B6*(1+Inputs!$B$10)</f>
        <v>15702.139636650705</v>
      </c>
      <c r="C7" s="3">
        <f>Inputs!$B$10/Inputs!$B$3</f>
        <v>0.9495515695067264</v>
      </c>
      <c r="D7" s="2">
        <f>B7*(1-C7)</f>
        <v>792.14830005525</v>
      </c>
      <c r="E7" s="3">
        <f>1/(1+Inputs!$B$4)^A7</f>
        <v>0.7350298527964533</v>
      </c>
      <c r="F7" s="2">
        <f>D7*E7</f>
        <v>582.2526483825711</v>
      </c>
    </row>
    <row r="8">
      <c r="A8" s="4">
        <v>5.0</v>
      </c>
      <c r="B8" s="2">
        <f>B7*(1+Inputs!$B$10)</f>
        <v>17032.11086387502</v>
      </c>
      <c r="C8" s="3">
        <f>Inputs!$B$10/Inputs!$B$3</f>
        <v>0.9495515695067264</v>
      </c>
      <c r="D8" s="2">
        <f>B8*(1-C8)</f>
        <v>859.2432610699296</v>
      </c>
      <c r="E8" s="3">
        <f>1/(1+Inputs!$B$4)^A8</f>
        <v>0.6805831970337529</v>
      </c>
      <c r="F8" s="2">
        <f>D8*E8</f>
        <v>584.7865256486804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151.6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0.0847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180.0</v>
      </c>
      <c r="C4" s="3">
        <v>0.0847</v>
      </c>
      <c r="D4" s="3">
        <v>0.3</v>
      </c>
      <c r="E4" s="3">
        <v>0.1873</v>
      </c>
    </row>
    <row r="5">
      <c r="A5" t="inlineStr">
        <is>
          <t xml:space="preserve">Base</t>
        </is>
      </c>
      <c r="B5" s="2">
        <v>150.0</v>
      </c>
      <c r="C5" s="3">
        <v>0.0847</v>
      </c>
      <c r="D5" s="3">
        <v>0.45</v>
      </c>
      <c r="E5" s="3">
        <v>-0.0106</v>
      </c>
    </row>
    <row r="6">
      <c r="A6" t="inlineStr">
        <is>
          <t xml:space="preserve">Bear</t>
        </is>
      </c>
      <c r="B6" s="2">
        <v>120.0</v>
      </c>
      <c r="C6" s="3">
        <v>0.0847</v>
      </c>
      <c r="D6" s="3">
        <v>0.25</v>
      </c>
      <c r="E6" s="3">
        <v>-0.2084</v>
      </c>
    </row>
    <row r="7">
      <c r="A7" t="inlineStr" s="1">
        <is>
          <t xml:space="preserve">E[r] (probability-weighted)</t>
        </is>
      </c>
      <c r="E7" s="3">
        <v>-0.0007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112.3611</v>
      </c>
      <c r="C4" s="4">
        <v>120.6012</v>
      </c>
      <c r="D4" s="4">
        <v>126.2081</v>
      </c>
      <c r="E4" s="4">
        <v>134.7534</v>
      </c>
      <c r="F4" s="4">
        <v>140.5161</v>
      </c>
      <c r="G4" s="4">
        <v>155.0079</v>
      </c>
    </row>
    <row r="5">
      <c r="A5" t="inlineStr" s="1">
        <is>
          <t xml:space="preserve">7.25%</t>
        </is>
      </c>
      <c r="B5" s="4">
        <v>90.8053</v>
      </c>
      <c r="C5" s="4">
        <v>95.9015</v>
      </c>
      <c r="D5" s="4">
        <v>99.2135</v>
      </c>
      <c r="E5" s="4">
        <v>103.9962</v>
      </c>
      <c r="F5" s="4">
        <v>107.0237</v>
      </c>
      <c r="G5" s="4">
        <v>113.8143</v>
      </c>
    </row>
    <row r="6">
      <c r="A6" t="inlineStr" s="1">
        <is>
          <t xml:space="preserve">8.00%</t>
        </is>
      </c>
      <c r="B6" s="4">
        <v>75.0778</v>
      </c>
      <c r="C6" s="4">
        <v>77.9494</v>
      </c>
      <c r="D6" s="4">
        <v>79.6413</v>
      </c>
      <c r="E6" s="4">
        <v>81.7738</v>
      </c>
      <c r="F6" s="4">
        <v>82.879</v>
      </c>
      <c r="G6" s="4">
        <v>84.2742</v>
      </c>
    </row>
    <row r="7">
      <c r="A7" t="inlineStr" s="1">
        <is>
          <t xml:space="preserve">8.75%</t>
        </is>
      </c>
      <c r="B7" s="4">
        <v>63.0823</v>
      </c>
      <c r="C7" s="4">
        <v>64.3152</v>
      </c>
      <c r="D7" s="4">
        <v>64.8168</v>
      </c>
      <c r="E7" s="4">
        <v>65.0076</v>
      </c>
      <c r="F7" s="4">
        <v>64.7081</v>
      </c>
      <c r="G7" s="4">
        <v>62.1745</v>
      </c>
    </row>
    <row r="8">
      <c r="A8" t="inlineStr" s="1">
        <is>
          <t xml:space="preserve">9.50%</t>
        </is>
      </c>
      <c r="B8" s="4">
        <v>53.621</v>
      </c>
      <c r="C8" s="4">
        <v>53.6106</v>
      </c>
      <c r="D8" s="4">
        <v>53.2121</v>
      </c>
      <c r="E8" s="4">
        <v>51.9386</v>
      </c>
      <c r="F8" s="4">
        <v>50.583</v>
      </c>
      <c r="G8" s="4">
        <v>45.1086</v>
      </c>
    </row>
    <row r="9"/>
    <row r="10">
      <c r="A10" t="inlineStr">
        <is>
          <t xml:space="preserve">Bold cells ≥ current price (151.6). The conclusion is dominated by WACC and growth.</t>
        </is>
      </c>
    </row>
  </sheetData>
</worksheet>
</file>