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Synsam (SYNSAM.ST)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0.0596</v>
      </c>
    </row>
    <row r="6">
      <c r="A6" t="inlineStr">
        <is>
          <t xml:space="preserve">No-growth value / share</t>
        </is>
      </c>
      <c r="B6" s="2">
        <v>46.8028</v>
      </c>
    </row>
    <row r="7">
      <c r="A7" t="inlineStr">
        <is>
          <t xml:space="preserve">ROIC</t>
        </is>
      </c>
      <c r="B7" s="3">
        <v>0.1221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4.21</v>
      </c>
    </row>
    <row r="10">
      <c r="A10" t="inlineStr">
        <is>
          <t xml:space="preserve">Economic Profit / EVA</t>
        </is>
      </c>
      <c r="B10" s="2">
        <v>234.536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680</v>
      </c>
    </row>
    <row r="3">
      <c r="A3" t="inlineStr">
        <is>
          <t xml:space="preserve">ROIC</t>
        </is>
      </c>
      <c r="B3" s="6">
        <v>0.1221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2864.0</v>
      </c>
    </row>
    <row r="8">
      <c r="A8" t="inlineStr">
        <is>
          <t xml:space="preserve">Shares (m)</t>
        </is>
      </c>
      <c r="B8" s="5">
        <v>143.3655</v>
      </c>
    </row>
    <row r="9">
      <c r="A9" t="inlineStr">
        <is>
          <t xml:space="preserve">Share price</t>
        </is>
      </c>
      <c r="B9" s="5">
        <v>55.4</v>
      </c>
    </row>
    <row r="10">
      <c r="A10" t="inlineStr">
        <is>
          <t xml:space="preserve">Stage-1 growth g (engine driver)</t>
        </is>
      </c>
      <c r="B10" s="6">
        <v>0.0596</v>
      </c>
    </row>
    <row r="11"/>
    <row r="12">
      <c r="A12" t="inlineStr">
        <is>
          <t xml:space="preserve">Invested Capital  = NOPAT / ROIC</t>
        </is>
      </c>
      <c r="B12" s="2">
        <f>B2/B3</f>
        <v>5568.3</v>
      </c>
    </row>
    <row r="13">
      <c r="A13" t="inlineStr">
        <is>
          <t xml:space="preserve">Market cap  = price × shares</t>
        </is>
      </c>
      <c r="B13" s="4">
        <f>B9*B8</f>
        <v>7942.4487</v>
      </c>
    </row>
    <row r="14">
      <c r="A14" t="inlineStr">
        <is>
          <t xml:space="preserve">Enterprise value  = mcap + net debt</t>
        </is>
      </c>
      <c r="B14" s="4">
        <f>B13+B7</f>
        <v>10806.4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680</v>
      </c>
    </row>
    <row r="4">
      <c r="A4" t="inlineStr">
        <is>
          <t xml:space="preserve">Invested Capital</t>
        </is>
      </c>
      <c r="B4" s="2">
        <f>Inputs!B12</f>
        <v>5568.3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445.464</v>
      </c>
    </row>
    <row r="7">
      <c r="A7" t="inlineStr">
        <is>
          <t xml:space="preserve">Economic Profit (EVA)  = NOPAT − charge</t>
        </is>
      </c>
      <c r="B7" s="2">
        <f>Inputs!B2-Inputs!B12*Inputs!B4</f>
        <v>234.536</v>
      </c>
    </row>
    <row r="8">
      <c r="A8" t="inlineStr">
        <is>
          <t xml:space="preserve">ROIC</t>
        </is>
      </c>
      <c r="B8" s="3">
        <f>Inputs!B3</f>
        <v>0.1221</v>
      </c>
    </row>
    <row r="9">
      <c r="A9" t="inlineStr">
        <is>
          <t xml:space="preserve">ROIC − WACC spread</t>
        </is>
      </c>
      <c r="B9" s="3">
        <f>Inputs!B3-Inputs!B4</f>
        <v>0.0421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720.528</v>
      </c>
      <c r="C4" s="3">
        <f>Inputs!$B$10/Inputs!$B$3</f>
        <v>0.4881244881244881</v>
      </c>
      <c r="D4" s="2">
        <f>B4*(1-C4)</f>
        <v>368.8206388206388</v>
      </c>
      <c r="E4" s="3">
        <f>1/(1+Inputs!$B$4)^A4</f>
        <v>0.9259259259259258</v>
      </c>
      <c r="F4" s="2">
        <f>D4*E4</f>
        <v>341.50059150059144</v>
      </c>
    </row>
    <row r="5">
      <c r="A5" s="4">
        <v>2.0</v>
      </c>
      <c r="B5" s="2">
        <f>B4*(1+Inputs!$B$10)</f>
        <v>763.4714688000001</v>
      </c>
      <c r="C5" s="3">
        <f>Inputs!$B$10/Inputs!$B$3</f>
        <v>0.4881244881244881</v>
      </c>
      <c r="D5" s="2">
        <f>B5*(1-C5)</f>
        <v>390.80234889434894</v>
      </c>
      <c r="E5" s="3">
        <f>1/(1+Inputs!$B$4)^A5</f>
        <v>0.8573388203017832</v>
      </c>
      <c r="F5" s="2">
        <f>D5*E5</f>
        <v>335.050024772247</v>
      </c>
    </row>
    <row r="6">
      <c r="A6" s="4">
        <v>3.0</v>
      </c>
      <c r="B6" s="2">
        <f>B5*(1+Inputs!$B$10)</f>
        <v>808.9743683404802</v>
      </c>
      <c r="C6" s="3">
        <f>Inputs!$B$10/Inputs!$B$3</f>
        <v>0.4881244881244881</v>
      </c>
      <c r="D6" s="2">
        <f>B6*(1-C6)</f>
        <v>414.09416888845215</v>
      </c>
      <c r="E6" s="3">
        <f>1/(1+Inputs!$B$4)^A6</f>
        <v>0.7938322410201696</v>
      </c>
      <c r="F6" s="2">
        <f>D6*E6</f>
        <v>328.72130208210456</v>
      </c>
    </row>
    <row r="7">
      <c r="A7" s="4">
        <v>4.0</v>
      </c>
      <c r="B7" s="2">
        <f>B6*(1+Inputs!$B$10)</f>
        <v>857.1892406935729</v>
      </c>
      <c r="C7" s="3">
        <f>Inputs!$B$10/Inputs!$B$3</f>
        <v>0.4881244881244881</v>
      </c>
      <c r="D7" s="2">
        <f>B7*(1-C7)</f>
        <v>438.7741813542039</v>
      </c>
      <c r="E7" s="3">
        <f>1/(1+Inputs!$B$4)^A7</f>
        <v>0.7350298527964533</v>
      </c>
      <c r="F7" s="2">
        <f>D7*E7</f>
        <v>322.5121219316648</v>
      </c>
    </row>
    <row r="8">
      <c r="A8" s="4">
        <v>5.0</v>
      </c>
      <c r="B8" s="2">
        <f>B7*(1+Inputs!$B$10)</f>
        <v>908.2777194389099</v>
      </c>
      <c r="C8" s="3">
        <f>Inputs!$B$10/Inputs!$B$3</f>
        <v>0.4881244881244881</v>
      </c>
      <c r="D8" s="2">
        <f>B8*(1-C8)</f>
        <v>464.9251225629145</v>
      </c>
      <c r="E8" s="3">
        <f>1/(1+Inputs!$B$4)^A8</f>
        <v>0.6805831970337529</v>
      </c>
      <c r="F8" s="2">
        <f>D8*E8</f>
        <v>316.42022629517777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55.4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0.0596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64.0</v>
      </c>
      <c r="C4" s="3">
        <v>0.1151</v>
      </c>
      <c r="D4" s="3">
        <v>0.3</v>
      </c>
      <c r="E4" s="3">
        <v>0.1552</v>
      </c>
    </row>
    <row r="5">
      <c r="A5" t="inlineStr">
        <is>
          <t xml:space="preserve">Base</t>
        </is>
      </c>
      <c r="B5" s="2">
        <v>56.0</v>
      </c>
      <c r="C5" s="3">
        <v>0.0636</v>
      </c>
      <c r="D5" s="3">
        <v>0.45</v>
      </c>
      <c r="E5" s="3">
        <v>0.0108</v>
      </c>
    </row>
    <row r="6">
      <c r="A6" t="inlineStr">
        <is>
          <t xml:space="preserve">Bear</t>
        </is>
      </c>
      <c r="B6" s="2">
        <v>47.0</v>
      </c>
      <c r="C6" s="3">
        <v>0.0014</v>
      </c>
      <c r="D6" s="3">
        <v>0.25</v>
      </c>
      <c r="E6" s="3">
        <v>-0.1516</v>
      </c>
    </row>
    <row r="7">
      <c r="A7" t="inlineStr" s="1">
        <is>
          <t xml:space="preserve">E[r] (probability-weighted)</t>
        </is>
      </c>
      <c r="E7" s="3">
        <v>0.0135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70.2818</v>
      </c>
      <c r="C4" s="4">
        <v>78.0078</v>
      </c>
      <c r="D4" s="4">
        <v>83.4853</v>
      </c>
      <c r="E4" s="4">
        <v>92.2102</v>
      </c>
      <c r="F4" s="4">
        <v>98.3758</v>
      </c>
      <c r="G4" s="4">
        <v>115.0568</v>
      </c>
    </row>
    <row r="5">
      <c r="A5" t="inlineStr" s="1">
        <is>
          <t xml:space="preserve">7.25%</t>
        </is>
      </c>
      <c r="B5" s="4">
        <v>56.7017</v>
      </c>
      <c r="C5" s="4">
        <v>62.3905</v>
      </c>
      <c r="D5" s="4">
        <v>66.378</v>
      </c>
      <c r="E5" s="4">
        <v>72.6545</v>
      </c>
      <c r="F5" s="4">
        <v>77.0367</v>
      </c>
      <c r="G5" s="4">
        <v>88.6819</v>
      </c>
    </row>
    <row r="6">
      <c r="A6" t="inlineStr" s="1">
        <is>
          <t xml:space="preserve">8.00%</t>
        </is>
      </c>
      <c r="B6" s="4">
        <v>46.8031</v>
      </c>
      <c r="C6" s="4">
        <v>51.0375</v>
      </c>
      <c r="D6" s="4">
        <v>53.9625</v>
      </c>
      <c r="E6" s="4">
        <v>58.496</v>
      </c>
      <c r="F6" s="4">
        <v>61.6102</v>
      </c>
      <c r="G6" s="4">
        <v>69.6823</v>
      </c>
    </row>
    <row r="7">
      <c r="A7" t="inlineStr" s="1">
        <is>
          <t xml:space="preserve">8.75%</t>
        </is>
      </c>
      <c r="B7" s="4">
        <v>39.2616</v>
      </c>
      <c r="C7" s="4">
        <v>42.4132</v>
      </c>
      <c r="D7" s="4">
        <v>44.5487</v>
      </c>
      <c r="E7" s="4">
        <v>47.7889</v>
      </c>
      <c r="F7" s="4">
        <v>49.964</v>
      </c>
      <c r="G7" s="4">
        <v>55.3952</v>
      </c>
    </row>
    <row r="8">
      <c r="A8" t="inlineStr" s="1">
        <is>
          <t xml:space="preserve">9.50%</t>
        </is>
      </c>
      <c r="B8" s="4">
        <v>33.3204</v>
      </c>
      <c r="C8" s="4">
        <v>35.6406</v>
      </c>
      <c r="D8" s="4">
        <v>37.1709</v>
      </c>
      <c r="E8" s="4">
        <v>39.4218</v>
      </c>
      <c r="F8" s="4">
        <v>40.8797</v>
      </c>
      <c r="G8" s="4">
        <v>44.2994</v>
      </c>
    </row>
    <row r="9"/>
    <row r="10">
      <c r="A10" t="inlineStr">
        <is>
          <t xml:space="preserve">Bold cells ≥ current price (55.4). The conclusion is dominated by WACC and growth.</t>
        </is>
      </c>
    </row>
  </sheetData>
</worksheet>
</file>