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Sweco B (SWEC-B.ST)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0.118</v>
      </c>
    </row>
    <row r="6">
      <c r="A6" t="inlineStr">
        <is>
          <t xml:space="preserve">No-growth value / share</t>
        </is>
      </c>
      <c r="B6" s="2">
        <v>75.8394</v>
      </c>
    </row>
    <row r="7">
      <c r="A7" t="inlineStr">
        <is>
          <t xml:space="preserve">ROIC</t>
        </is>
      </c>
      <c r="B7" s="3">
        <v>0.1242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4.42</v>
      </c>
    </row>
    <row r="10">
      <c r="A10" t="inlineStr">
        <is>
          <t xml:space="preserve">Economic Profit / EVA</t>
        </is>
      </c>
      <c r="B10" s="2">
        <v>830.6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2333.0</v>
      </c>
    </row>
    <row r="3">
      <c r="A3" t="inlineStr">
        <is>
          <t xml:space="preserve">ROIC</t>
        </is>
      </c>
      <c r="B3" s="6">
        <v>0.1242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5597.0</v>
      </c>
    </row>
    <row r="8">
      <c r="A8" t="inlineStr">
        <is>
          <t xml:space="preserve">Shares (m)</t>
        </is>
      </c>
      <c r="B8" s="5">
        <v>360.6636</v>
      </c>
    </row>
    <row r="9">
      <c r="A9" t="inlineStr">
        <is>
          <t xml:space="preserve">Share price</t>
        </is>
      </c>
      <c r="B9" s="5">
        <v>132.9</v>
      </c>
    </row>
    <row r="10">
      <c r="A10" t="inlineStr">
        <is>
          <t xml:space="preserve">Stage-1 growth g (engine driver)</t>
        </is>
      </c>
      <c r="B10" s="6">
        <v>0.118</v>
      </c>
    </row>
    <row r="11"/>
    <row r="12">
      <c r="A12" t="inlineStr">
        <is>
          <t xml:space="preserve">Invested Capital  = NOPAT / ROIC</t>
        </is>
      </c>
      <c r="B12" s="2">
        <f>B2/B3</f>
        <v>18780.0</v>
      </c>
    </row>
    <row r="13">
      <c r="A13" t="inlineStr">
        <is>
          <t xml:space="preserve">Market cap  = price × shares</t>
        </is>
      </c>
      <c r="B13" s="4">
        <f>B9*B8</f>
        <v>47932.19244</v>
      </c>
    </row>
    <row r="14">
      <c r="A14" t="inlineStr">
        <is>
          <t xml:space="preserve">Enterprise value  = mcap + net debt</t>
        </is>
      </c>
      <c r="B14" s="4">
        <f>B13+B7</f>
        <v>53529.2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2333.0</v>
      </c>
    </row>
    <row r="4">
      <c r="A4" t="inlineStr">
        <is>
          <t xml:space="preserve">Invested Capital</t>
        </is>
      </c>
      <c r="B4" s="2">
        <f>Inputs!B12</f>
        <v>18780.0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1502.4</v>
      </c>
    </row>
    <row r="7">
      <c r="A7" t="inlineStr">
        <is>
          <t xml:space="preserve">Economic Profit (EVA)  = NOPAT − charge</t>
        </is>
      </c>
      <c r="B7" s="2">
        <f>Inputs!B2-Inputs!B12*Inputs!B4</f>
        <v>830.5999999999999</v>
      </c>
    </row>
    <row r="8">
      <c r="A8" t="inlineStr">
        <is>
          <t xml:space="preserve">ROIC</t>
        </is>
      </c>
      <c r="B8" s="3">
        <f>Inputs!B3</f>
        <v>0.1242</v>
      </c>
    </row>
    <row r="9">
      <c r="A9" t="inlineStr">
        <is>
          <t xml:space="preserve">ROIC − WACC spread</t>
        </is>
      </c>
      <c r="B9" s="3">
        <f>Inputs!B3-Inputs!B4</f>
        <v>0.0442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2608.294</v>
      </c>
      <c r="C4" s="3">
        <f>Inputs!$B$10/Inputs!$B$3</f>
        <v>0.95</v>
      </c>
      <c r="D4" s="2">
        <f>B4*(1-C4)</f>
        <v>130.4147000000001</v>
      </c>
      <c r="E4" s="3">
        <f>1/(1+Inputs!$B$4)^A4</f>
        <v>0.9259259259259258</v>
      </c>
      <c r="F4" s="2">
        <f>D4*E4</f>
        <v>120.75435185185192</v>
      </c>
    </row>
    <row r="5">
      <c r="A5" s="4">
        <v>2.0</v>
      </c>
      <c r="B5" s="2">
        <f>B4*(1+Inputs!$B$10)</f>
        <v>2916.0726919999997</v>
      </c>
      <c r="C5" s="3">
        <f>Inputs!$B$10/Inputs!$B$3</f>
        <v>0.95</v>
      </c>
      <c r="D5" s="2">
        <f>B5*(1-C5)</f>
        <v>145.80363460000012</v>
      </c>
      <c r="E5" s="3">
        <f>1/(1+Inputs!$B$4)^A5</f>
        <v>0.8573388203017832</v>
      </c>
      <c r="F5" s="2">
        <f>D5*E5</f>
        <v>125.00311608367636</v>
      </c>
    </row>
    <row r="6">
      <c r="A6" s="4">
        <v>3.0</v>
      </c>
      <c r="B6" s="2">
        <f>B5*(1+Inputs!$B$10)</f>
        <v>3260.1692696559994</v>
      </c>
      <c r="C6" s="3">
        <f>Inputs!$B$10/Inputs!$B$3</f>
        <v>0.95</v>
      </c>
      <c r="D6" s="2">
        <f>B6*(1-C6)</f>
        <v>163.00846348280012</v>
      </c>
      <c r="E6" s="3">
        <f>1/(1+Inputs!$B$4)^A6</f>
        <v>0.7938322410201696</v>
      </c>
      <c r="F6" s="2">
        <f>D6*E6</f>
        <v>129.4013738718057</v>
      </c>
    </row>
    <row r="7">
      <c r="A7" s="4">
        <v>4.0</v>
      </c>
      <c r="B7" s="2">
        <f>B6*(1+Inputs!$B$10)</f>
        <v>3644.869243475407</v>
      </c>
      <c r="C7" s="3">
        <f>Inputs!$B$10/Inputs!$B$3</f>
        <v>0.95</v>
      </c>
      <c r="D7" s="2">
        <f>B7*(1-C7)</f>
        <v>182.24346217377052</v>
      </c>
      <c r="E7" s="3">
        <f>1/(1+Inputs!$B$4)^A7</f>
        <v>0.7350298527964533</v>
      </c>
      <c r="F7" s="2">
        <f>D7*E7</f>
        <v>133.95438517470254</v>
      </c>
    </row>
    <row r="8">
      <c r="A8" s="4">
        <v>5.0</v>
      </c>
      <c r="B8" s="2">
        <f>B7*(1+Inputs!$B$10)</f>
        <v>4074.9638142055046</v>
      </c>
      <c r="C8" s="3">
        <f>Inputs!$B$10/Inputs!$B$3</f>
        <v>0.95</v>
      </c>
      <c r="D8" s="2">
        <f>B8*(1-C8)</f>
        <v>203.74819071027542</v>
      </c>
      <c r="E8" s="3">
        <f>1/(1+Inputs!$B$4)^A8</f>
        <v>0.6805831970337529</v>
      </c>
      <c r="F8" s="2">
        <f>D8*E8</f>
        <v>138.66759502344203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132.9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0.118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165.0</v>
      </c>
      <c r="C4" s="3">
        <v>0.118</v>
      </c>
      <c r="D4" s="3">
        <v>0.3</v>
      </c>
      <c r="E4" s="3">
        <v>0.2415</v>
      </c>
    </row>
    <row r="5">
      <c r="A5" t="inlineStr">
        <is>
          <t xml:space="preserve">Base</t>
        </is>
      </c>
      <c r="B5" s="2">
        <v>135.0</v>
      </c>
      <c r="C5" s="3">
        <v>0.118</v>
      </c>
      <c r="D5" s="3">
        <v>0.45</v>
      </c>
      <c r="E5" s="3">
        <v>0.0158</v>
      </c>
    </row>
    <row r="6">
      <c r="A6" t="inlineStr">
        <is>
          <t xml:space="preserve">Bear</t>
        </is>
      </c>
      <c r="B6" s="2">
        <v>105.0</v>
      </c>
      <c r="C6" s="3">
        <v>0.118</v>
      </c>
      <c r="D6" s="3">
        <v>0.25</v>
      </c>
      <c r="E6" s="3">
        <v>-0.2099</v>
      </c>
    </row>
    <row r="7">
      <c r="A7" t="inlineStr" s="1">
        <is>
          <t xml:space="preserve">E[r] (probability-weighted)</t>
        </is>
      </c>
      <c r="E7" s="3">
        <v>0.0271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107.9944</v>
      </c>
      <c r="C4" s="4">
        <v>118.7193</v>
      </c>
      <c r="D4" s="4">
        <v>126.3316</v>
      </c>
      <c r="E4" s="4">
        <v>138.4704</v>
      </c>
      <c r="F4" s="4">
        <v>147.0584</v>
      </c>
      <c r="G4" s="4">
        <v>170.3326</v>
      </c>
    </row>
    <row r="5">
      <c r="A5" t="inlineStr" s="1">
        <is>
          <t xml:space="preserve">7.25%</t>
        </is>
      </c>
      <c r="B5" s="4">
        <v>89.3956</v>
      </c>
      <c r="C5" s="4">
        <v>97.3275</v>
      </c>
      <c r="D5" s="4">
        <v>102.8963</v>
      </c>
      <c r="E5" s="4">
        <v>111.6776</v>
      </c>
      <c r="F5" s="4">
        <v>117.8197</v>
      </c>
      <c r="G5" s="4">
        <v>134.1866</v>
      </c>
    </row>
    <row r="6">
      <c r="A6" t="inlineStr" s="1">
        <is>
          <t xml:space="preserve">8.00%</t>
        </is>
      </c>
      <c r="B6" s="4">
        <v>75.8395</v>
      </c>
      <c r="C6" s="4">
        <v>81.7763</v>
      </c>
      <c r="D6" s="4">
        <v>85.8878</v>
      </c>
      <c r="E6" s="4">
        <v>92.2777</v>
      </c>
      <c r="F6" s="4">
        <v>96.6801</v>
      </c>
      <c r="G6" s="4">
        <v>108.1435</v>
      </c>
    </row>
    <row r="7">
      <c r="A7" t="inlineStr" s="1">
        <is>
          <t xml:space="preserve">8.75%</t>
        </is>
      </c>
      <c r="B7" s="4">
        <v>65.5119</v>
      </c>
      <c r="C7" s="4">
        <v>69.963</v>
      </c>
      <c r="D7" s="4">
        <v>72.9908</v>
      </c>
      <c r="E7" s="4">
        <v>77.6056</v>
      </c>
      <c r="F7" s="4">
        <v>80.7187</v>
      </c>
      <c r="G7" s="4">
        <v>88.5559</v>
      </c>
    </row>
    <row r="8">
      <c r="A8" t="inlineStr" s="1">
        <is>
          <t xml:space="preserve">9.50%</t>
        </is>
      </c>
      <c r="B8" s="4">
        <v>57.3762</v>
      </c>
      <c r="C8" s="4">
        <v>60.6858</v>
      </c>
      <c r="D8" s="4">
        <v>62.8827</v>
      </c>
      <c r="E8" s="4">
        <v>66.1388</v>
      </c>
      <c r="F8" s="4">
        <v>68.2667</v>
      </c>
      <c r="G8" s="4">
        <v>73.34</v>
      </c>
    </row>
    <row r="9"/>
    <row r="10">
      <c r="A10" t="inlineStr">
        <is>
          <t xml:space="preserve">Bold cells ≥ current price (132.9). The conclusion is dominated by WACC and growth.</t>
        </is>
      </c>
    </row>
  </sheetData>
</worksheet>
</file>