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Sparebanken Ost (SPOG.OL)</t>
        </is>
      </c>
    </row>
    <row r="2">
      <c r="A2" t="inlineStr">
        <is>
          <t xml:space="preserve">equity frame (residual income / ROE − Ke)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0.051</v>
      </c>
    </row>
    <row r="6">
      <c r="A6" t="inlineStr">
        <is>
          <t xml:space="preserve">Book value / share</t>
        </is>
      </c>
      <c r="B6" s="2">
        <v>243.22</v>
      </c>
    </row>
    <row r="7">
      <c r="A7" t="inlineStr">
        <is>
          <t xml:space="preserve">Sustainable ROE (observed)</t>
        </is>
      </c>
      <c r="B7" s="3">
        <v>0.1004</v>
      </c>
    </row>
    <row r="8">
      <c r="A8" t="inlineStr">
        <is>
          <t xml:space="preserve">Cost of equity Ke</t>
        </is>
      </c>
      <c r="B8" s="3">
        <v>0.1</v>
      </c>
    </row>
    <row r="9">
      <c r="A9" t="inlineStr">
        <is>
          <t xml:space="preserve">ROE − Ke spread (pp)</t>
        </is>
      </c>
      <c r="B9" s="2">
        <v>0.04</v>
      </c>
    </row>
    <row r="10">
      <c r="A10" t="inlineStr">
        <is>
          <t xml:space="preserve">Current P/B</t>
        </is>
      </c>
      <c r="B10" s="2">
        <v>0.2993</v>
      </c>
    </row>
    <row r="11">
      <c r="A11" t="inlineStr">
        <is>
          <t xml:space="preserve">Justified P/B</t>
        </is>
      </c>
      <c r="B11" s="2">
        <v>1.005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5042.3</v>
      </c>
    </row>
    <row r="3">
      <c r="A3" t="inlineStr">
        <is>
          <t xml:space="preserve">Sustainable ROE</t>
        </is>
      </c>
      <c r="B3" s="6">
        <v>0.1004</v>
      </c>
    </row>
    <row r="4">
      <c r="A4" t="inlineStr">
        <is>
          <t xml:space="preserve">Cost of equity Ke</t>
        </is>
      </c>
      <c r="B4" s="6">
        <v>0.1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20.731</v>
      </c>
    </row>
    <row r="9">
      <c r="A9" t="inlineStr">
        <is>
          <t xml:space="preserve">Share price</t>
        </is>
      </c>
      <c r="B9" s="5">
        <v>72.8</v>
      </c>
    </row>
    <row r="10"/>
    <row r="11">
      <c r="A11" t="inlineStr">
        <is>
          <t xml:space="preserve">Book value / share  = equity / shares</t>
        </is>
      </c>
      <c r="B11" s="2">
        <f>B2/B8</f>
        <v>243.22</v>
      </c>
    </row>
    <row r="12">
      <c r="A12" t="inlineStr">
        <is>
          <t xml:space="preserve">Market cap  = price × shares</t>
        </is>
      </c>
      <c r="B12" s="4">
        <f>B9*B8</f>
        <v>1509.2168000000001</v>
      </c>
    </row>
    <row r="13">
      <c r="A13" t="inlineStr">
        <is>
          <t xml:space="preserve">Current P/B  = mcap / book</t>
        </is>
      </c>
      <c r="B13" s="2">
        <f>B12/B2</f>
        <v>0.2993111873549769</v>
      </c>
    </row>
    <row r="14">
      <c r="A14" t="inlineStr">
        <is>
          <t xml:space="preserve">Justified P/B  = (ROE−g)/(Ke−g)</t>
        </is>
      </c>
      <c r="B14" s="2">
        <f>(B3-B6)/(B4-B6)</f>
        <v>1.0057142857142858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5042.3</v>
      </c>
      <c r="C4" s="3">
        <f>Inputs!$B$3-Inputs!$B$4</f>
        <v>0.0003999999999999976</v>
      </c>
      <c r="D4" s="2">
        <f>B4*C4</f>
        <v>2.016919999999988</v>
      </c>
      <c r="E4" s="3">
        <f>1/(1+Inputs!$B$4)^A4</f>
        <v>0.9090909090909091</v>
      </c>
      <c r="F4" s="2">
        <f>D4*E4</f>
        <v>1.8335636363636252</v>
      </c>
    </row>
    <row r="5">
      <c r="A5" s="4">
        <v>2.0</v>
      </c>
      <c r="B5" s="2">
        <f>B4*(1+Inputs!$B$6)</f>
        <v>5193.569</v>
      </c>
      <c r="C5" s="3">
        <f>Inputs!$B$3-Inputs!$B$4</f>
        <v>0.0003999999999999976</v>
      </c>
      <c r="D5" s="2">
        <f>B5*C5</f>
        <v>2.0774275999999876</v>
      </c>
      <c r="E5" s="3">
        <f>1/(1+Inputs!$B$4)^A5</f>
        <v>0.8264462809917354</v>
      </c>
      <c r="F5" s="2">
        <f>D5*E5</f>
        <v>1.7168823140495764</v>
      </c>
    </row>
    <row r="6">
      <c r="A6" s="4">
        <v>3.0</v>
      </c>
      <c r="B6" s="2">
        <f>B5*(1+Inputs!$B$6)</f>
        <v>5349.37607</v>
      </c>
      <c r="C6" s="3">
        <f>Inputs!$B$3-Inputs!$B$4</f>
        <v>0.0003999999999999976</v>
      </c>
      <c r="D6" s="2">
        <f>B6*C6</f>
        <v>2.1397504279999873</v>
      </c>
      <c r="E6" s="3">
        <f>1/(1+Inputs!$B$4)^A6</f>
        <v>0.7513148009015775</v>
      </c>
      <c r="F6" s="2">
        <f>D6*E6</f>
        <v>1.6076261667918759</v>
      </c>
    </row>
    <row r="7">
      <c r="A7" s="4">
        <v>4.0</v>
      </c>
      <c r="B7" s="2">
        <f>B6*(1+Inputs!$B$6)</f>
        <v>5509.857352100001</v>
      </c>
      <c r="C7" s="3">
        <f>Inputs!$B$3-Inputs!$B$4</f>
        <v>0.0003999999999999976</v>
      </c>
      <c r="D7" s="2">
        <f>B7*C7</f>
        <v>2.203942940839987</v>
      </c>
      <c r="E7" s="3">
        <f>1/(1+Inputs!$B$4)^A7</f>
        <v>0.6830134553650705</v>
      </c>
      <c r="F7" s="2">
        <f>D7*E7</f>
        <v>1.5053226834505746</v>
      </c>
    </row>
    <row r="8">
      <c r="A8" s="4">
        <v>5.0</v>
      </c>
      <c r="B8" s="2">
        <f>B7*(1+Inputs!$B$6)</f>
        <v>5675.153072663001</v>
      </c>
      <c r="C8" s="3">
        <f>Inputs!$B$3-Inputs!$B$4</f>
        <v>0.0003999999999999976</v>
      </c>
      <c r="D8" s="2">
        <f>B8*C8</f>
        <v>2.2700612290651865</v>
      </c>
      <c r="E8" s="3">
        <f>1/(1+Inputs!$B$4)^A8</f>
        <v>0.6209213230591549</v>
      </c>
      <c r="F8" s="2">
        <f>D8*E8</f>
        <v>1.409529421776447</v>
      </c>
    </row>
    <row r="9">
      <c r="A9" s="4">
        <v>6.0</v>
      </c>
      <c r="B9" s="2">
        <f>B8*(1+Inputs!$B$6)</f>
        <v>5845.407664842891</v>
      </c>
      <c r="C9" s="3">
        <f>Inputs!$B$3-Inputs!$B$4</f>
        <v>0.0003999999999999976</v>
      </c>
      <c r="D9" s="2">
        <f>B9*C9</f>
        <v>2.338163065937142</v>
      </c>
      <c r="E9" s="3">
        <f>1/(1+Inputs!$B$4)^A9</f>
        <v>0.5644739300537772</v>
      </c>
      <c r="F9" s="2">
        <f>D9*E9</f>
        <v>1.3198320949361277</v>
      </c>
    </row>
    <row r="10">
      <c r="A10" s="4">
        <v>7.0</v>
      </c>
      <c r="B10" s="2">
        <f>B9*(1+Inputs!$B$6)</f>
        <v>6020.769894788178</v>
      </c>
      <c r="C10" s="3">
        <f>Inputs!$B$3-Inputs!$B$4</f>
        <v>0.0003999999999999976</v>
      </c>
      <c r="D10" s="2">
        <f>B10*C10</f>
        <v>2.4083079579152566</v>
      </c>
      <c r="E10" s="3">
        <f>1/(1+Inputs!$B$4)^A10</f>
        <v>0.5131581182307065</v>
      </c>
      <c r="F10" s="2">
        <f>D10*E10</f>
        <v>1.2358427798038285</v>
      </c>
    </row>
    <row r="11">
      <c r="A11" s="4">
        <v>8.0</v>
      </c>
      <c r="B11" s="2">
        <f>B10*(1+Inputs!$B$6)</f>
        <v>6201.392991631824</v>
      </c>
      <c r="C11" s="3">
        <f>Inputs!$B$3-Inputs!$B$4</f>
        <v>0.0003999999999999976</v>
      </c>
      <c r="D11" s="2">
        <f>B11*C11</f>
        <v>2.4805571966527147</v>
      </c>
      <c r="E11" s="3">
        <f>1/(1+Inputs!$B$4)^A11</f>
        <v>0.4665073802097331</v>
      </c>
      <c r="F11" s="2">
        <f>D11*E11</f>
        <v>1.1571982392708575</v>
      </c>
    </row>
    <row r="12">
      <c r="A12" s="4">
        <v>9.0</v>
      </c>
      <c r="B12" s="2">
        <f>B11*(1+Inputs!$B$6)</f>
        <v>6387.434781380779</v>
      </c>
      <c r="C12" s="3">
        <f>Inputs!$B$3-Inputs!$B$4</f>
        <v>0.0003999999999999976</v>
      </c>
      <c r="D12" s="2">
        <f>B12*C12</f>
        <v>2.5549739125522963</v>
      </c>
      <c r="E12" s="3">
        <f>1/(1+Inputs!$B$4)^A12</f>
        <v>0.42409761837248455</v>
      </c>
      <c r="F12" s="2">
        <f>D12*E12</f>
        <v>1.0835583513172575</v>
      </c>
    </row>
    <row r="13">
      <c r="A13" s="4">
        <v>10.0</v>
      </c>
      <c r="B13" s="2">
        <f>B12*(1+Inputs!$B$6)</f>
        <v>6579.057824822203</v>
      </c>
      <c r="C13" s="3">
        <f>Inputs!$B$3-Inputs!$B$4</f>
        <v>0.0003999999999999976</v>
      </c>
      <c r="D13" s="2">
        <f>B13*C13</f>
        <v>2.6316231299288653</v>
      </c>
      <c r="E13" s="3">
        <f>1/(1+Inputs!$B$4)^A13</f>
        <v>0.3855432894295314</v>
      </c>
      <c r="F13" s="2">
        <f>D13*E13</f>
        <v>1.0146046380516138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5042.3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72.8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0.051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81.0</v>
      </c>
      <c r="C4" s="3">
        <v>0.0533</v>
      </c>
      <c r="D4" s="3">
        <v>0.25</v>
      </c>
      <c r="E4" s="3">
        <v>0.1126</v>
      </c>
    </row>
    <row r="5">
      <c r="A5" t="inlineStr">
        <is>
          <t xml:space="preserve">Base</t>
        </is>
      </c>
      <c r="B5" s="2">
        <v>70.0</v>
      </c>
      <c r="C5" s="3">
        <v>0.0501</v>
      </c>
      <c r="D5" s="3">
        <v>0.45</v>
      </c>
      <c r="E5" s="3">
        <v>-0.0385</v>
      </c>
    </row>
    <row r="6">
      <c r="A6" t="inlineStr">
        <is>
          <t xml:space="preserve">Bear</t>
        </is>
      </c>
      <c r="B6" s="2">
        <v>60.0</v>
      </c>
      <c r="C6" s="3">
        <v>0.0473</v>
      </c>
      <c r="D6" s="3">
        <v>0.3</v>
      </c>
      <c r="E6" s="3">
        <v>-0.1758</v>
      </c>
    </row>
    <row r="7">
      <c r="A7" t="inlineStr" s="1">
        <is>
          <t xml:space="preserve">E[r] (probability-weighted)</t>
        </is>
      </c>
      <c r="E7" s="3">
        <v>-0.0419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8.50%</t>
        </is>
      </c>
      <c r="B4" s="4">
        <v>309.5527</v>
      </c>
      <c r="C4" s="4">
        <v>486.44</v>
      </c>
      <c r="D4" s="4">
        <v>663.3273</v>
      </c>
      <c r="E4" s="4">
        <v>840.2145</v>
      </c>
      <c r="F4" s="4">
        <v>1017.1018</v>
      </c>
      <c r="G4" s="4">
        <v>1193.9891</v>
      </c>
      <c r="H4" s="4">
        <v>1370.8764</v>
      </c>
    </row>
    <row r="5">
      <c r="A5" t="inlineStr" s="1">
        <is>
          <t xml:space="preserve">9.25%</t>
        </is>
      </c>
      <c r="B5" s="4">
        <v>272.4064</v>
      </c>
      <c r="C5" s="4">
        <v>428.0672</v>
      </c>
      <c r="D5" s="4">
        <v>583.728</v>
      </c>
      <c r="E5" s="4">
        <v>739.3888</v>
      </c>
      <c r="F5" s="4">
        <v>895.0496</v>
      </c>
      <c r="G5" s="4">
        <v>1050.7104</v>
      </c>
      <c r="H5" s="4">
        <v>1206.3712</v>
      </c>
    </row>
    <row r="6">
      <c r="A6" t="inlineStr" s="1">
        <is>
          <t xml:space="preserve">10.00%</t>
        </is>
      </c>
      <c r="B6" s="4">
        <v>243.22</v>
      </c>
      <c r="C6" s="4">
        <v>382.2029</v>
      </c>
      <c r="D6" s="4">
        <v>521.1857</v>
      </c>
      <c r="E6" s="4">
        <v>660.1686</v>
      </c>
      <c r="F6" s="4">
        <v>799.1514</v>
      </c>
      <c r="G6" s="4">
        <v>938.1343</v>
      </c>
      <c r="H6" s="4">
        <v>1077.1171</v>
      </c>
    </row>
    <row r="7">
      <c r="A7" t="inlineStr" s="1">
        <is>
          <t xml:space="preserve">10.75%</t>
        </is>
      </c>
      <c r="B7" s="4">
        <v>219.6826</v>
      </c>
      <c r="C7" s="4">
        <v>345.2155</v>
      </c>
      <c r="D7" s="4">
        <v>470.7484</v>
      </c>
      <c r="E7" s="4">
        <v>596.2813</v>
      </c>
      <c r="F7" s="4">
        <v>721.8142</v>
      </c>
      <c r="G7" s="4">
        <v>847.3471</v>
      </c>
      <c r="H7" s="4">
        <v>972.88</v>
      </c>
    </row>
    <row r="8">
      <c r="A8" t="inlineStr" s="1">
        <is>
          <t xml:space="preserve">11.50%</t>
        </is>
      </c>
      <c r="B8" s="4">
        <v>200.2988</v>
      </c>
      <c r="C8" s="4">
        <v>314.7553</v>
      </c>
      <c r="D8" s="4">
        <v>429.2118</v>
      </c>
      <c r="E8" s="4">
        <v>543.6682</v>
      </c>
      <c r="F8" s="4">
        <v>658.1247</v>
      </c>
      <c r="G8" s="4">
        <v>772.5812</v>
      </c>
      <c r="H8" s="4">
        <v>887.0376</v>
      </c>
    </row>
    <row r="9"/>
    <row r="10">
      <c r="A10" t="inlineStr">
        <is>
          <t xml:space="preserve">Bold cells ≥ current price (72.8). Dominated by cost of equity and sustainable ROE.</t>
        </is>
      </c>
    </row>
  </sheetData>
</worksheet>
</file>