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Sogn Sparebank (SOGN.OL)</t>
        </is>
      </c>
    </row>
    <row r="2">
      <c r="A2" t="inlineStr">
        <is>
          <t xml:space="preserve">equity frame (residual income / ROE − Ke)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0.1104</v>
      </c>
    </row>
    <row r="6">
      <c r="A6" t="inlineStr">
        <is>
          <t xml:space="preserve">Book value / share</t>
        </is>
      </c>
      <c r="B6" s="2">
        <v>266.94</v>
      </c>
    </row>
    <row r="7">
      <c r="A7" t="inlineStr">
        <is>
          <t xml:space="preserve">Sustainable ROE (observed)</t>
        </is>
      </c>
      <c r="B7" s="3">
        <v>0.0825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-1.25</v>
      </c>
    </row>
    <row r="10">
      <c r="A10" t="inlineStr">
        <is>
          <t xml:space="preserve">Current P/B</t>
        </is>
      </c>
      <c r="B10" s="2">
        <v>1.2362</v>
      </c>
    </row>
    <row r="11">
      <c r="A11" t="inlineStr">
        <is>
          <t xml:space="preserve">Justified P/B</t>
        </is>
      </c>
      <c r="B11" s="2">
        <v>0.808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1334.7</v>
      </c>
    </row>
    <row r="3">
      <c r="A3" t="inlineStr">
        <is>
          <t xml:space="preserve">Sustainable ROE</t>
        </is>
      </c>
      <c r="B3" s="6">
        <v>0.0825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5.0</v>
      </c>
    </row>
    <row r="9">
      <c r="A9" t="inlineStr">
        <is>
          <t xml:space="preserve">Share price</t>
        </is>
      </c>
      <c r="B9" s="5">
        <v>330.0</v>
      </c>
    </row>
    <row r="10"/>
    <row r="11">
      <c r="A11" t="inlineStr">
        <is>
          <t xml:space="preserve">Book value / share  = equity / shares</t>
        </is>
      </c>
      <c r="B11" s="2">
        <f>B2/B8</f>
        <v>266.94</v>
      </c>
    </row>
    <row r="12">
      <c r="A12" t="inlineStr">
        <is>
          <t xml:space="preserve">Market cap  = price × shares</t>
        </is>
      </c>
      <c r="B12" s="4">
        <f>B9*B8</f>
        <v>1650.0</v>
      </c>
    </row>
    <row r="13">
      <c r="A13" t="inlineStr">
        <is>
          <t xml:space="preserve">Current P/B  = mcap / book</t>
        </is>
      </c>
      <c r="B13" s="2">
        <f>B12/B2</f>
        <v>1.2362328613171498</v>
      </c>
    </row>
    <row r="14">
      <c r="A14" t="inlineStr">
        <is>
          <t xml:space="preserve">Justified P/B  = (ROE−g)/(Ke−g)</t>
        </is>
      </c>
      <c r="B14" s="2">
        <f>(B3-B6)/(B4-B6)</f>
        <v>0.8076923076923077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1334.7</v>
      </c>
      <c r="C4" s="3">
        <f>Inputs!$B$3-Inputs!$B$4</f>
        <v>-0.012499999999999997</v>
      </c>
      <c r="D4" s="2">
        <f>B4*C4</f>
        <v>-16.683749999999996</v>
      </c>
      <c r="E4" s="3">
        <f>1/(1+Inputs!$B$4)^A4</f>
        <v>0.9132420091324202</v>
      </c>
      <c r="F4" s="2">
        <f>D4*E4</f>
        <v>-15.23630136986301</v>
      </c>
    </row>
    <row r="5">
      <c r="A5" s="4">
        <v>2.0</v>
      </c>
      <c r="B5" s="2">
        <f>B4*(1+Inputs!$B$6)</f>
        <v>1374.741</v>
      </c>
      <c r="C5" s="3">
        <f>Inputs!$B$3-Inputs!$B$4</f>
        <v>-0.012499999999999997</v>
      </c>
      <c r="D5" s="2">
        <f>B5*C5</f>
        <v>-17.184262499999996</v>
      </c>
      <c r="E5" s="3">
        <f>1/(1+Inputs!$B$4)^A5</f>
        <v>0.8340109672442193</v>
      </c>
      <c r="F5" s="2">
        <f>D5*E5</f>
        <v>-14.331863389003562</v>
      </c>
    </row>
    <row r="6">
      <c r="A6" s="4">
        <v>3.0</v>
      </c>
      <c r="B6" s="2">
        <f>B5*(1+Inputs!$B$6)</f>
        <v>1415.98323</v>
      </c>
      <c r="C6" s="3">
        <f>Inputs!$B$3-Inputs!$B$4</f>
        <v>-0.012499999999999997</v>
      </c>
      <c r="D6" s="2">
        <f>B6*C6</f>
        <v>-17.699790374999996</v>
      </c>
      <c r="E6" s="3">
        <f>1/(1+Inputs!$B$4)^A6</f>
        <v>0.7616538513645839</v>
      </c>
      <c r="F6" s="2">
        <f>D6*E6</f>
        <v>-13.481113507464539</v>
      </c>
    </row>
    <row r="7">
      <c r="A7" s="4">
        <v>4.0</v>
      </c>
      <c r="B7" s="2">
        <f>B6*(1+Inputs!$B$6)</f>
        <v>1458.4627269</v>
      </c>
      <c r="C7" s="3">
        <f>Inputs!$B$3-Inputs!$B$4</f>
        <v>-0.012499999999999997</v>
      </c>
      <c r="D7" s="2">
        <f>B7*C7</f>
        <v>-18.230784086249997</v>
      </c>
      <c r="E7" s="3">
        <f>1/(1+Inputs!$B$4)^A7</f>
        <v>0.6955742934836383</v>
      </c>
      <c r="F7" s="2">
        <f>D7*E7</f>
        <v>-12.680864760446099</v>
      </c>
    </row>
    <row r="8">
      <c r="A8" s="4">
        <v>5.0</v>
      </c>
      <c r="B8" s="2">
        <f>B7*(1+Inputs!$B$6)</f>
        <v>1502.216608707</v>
      </c>
      <c r="C8" s="3">
        <f>Inputs!$B$3-Inputs!$B$4</f>
        <v>-0.012499999999999997</v>
      </c>
      <c r="D8" s="2">
        <f>B8*C8</f>
        <v>-18.777707608837495</v>
      </c>
      <c r="E8" s="3">
        <f>1/(1+Inputs!$B$4)^A8</f>
        <v>0.6352276652818615</v>
      </c>
      <c r="F8" s="2">
        <f>D8*E8</f>
        <v>-11.928119363707287</v>
      </c>
    </row>
    <row r="9">
      <c r="A9" s="4">
        <v>6.0</v>
      </c>
      <c r="B9" s="2">
        <f>B8*(1+Inputs!$B$6)</f>
        <v>1547.28310696821</v>
      </c>
      <c r="C9" s="3">
        <f>Inputs!$B$3-Inputs!$B$4</f>
        <v>-0.012499999999999997</v>
      </c>
      <c r="D9" s="2">
        <f>B9*C9</f>
        <v>-19.34103883710262</v>
      </c>
      <c r="E9" s="3">
        <f>1/(1+Inputs!$B$4)^A9</f>
        <v>0.5801165892985036</v>
      </c>
      <c r="F9" s="2">
        <f>D9*E9</f>
        <v>-11.22005748366987</v>
      </c>
    </row>
    <row r="10">
      <c r="A10" s="4">
        <v>7.0</v>
      </c>
      <c r="B10" s="2">
        <f>B9*(1+Inputs!$B$6)</f>
        <v>1593.7016001772563</v>
      </c>
      <c r="C10" s="3">
        <f>Inputs!$B$3-Inputs!$B$4</f>
        <v>-0.012499999999999997</v>
      </c>
      <c r="D10" s="2">
        <f>B10*C10</f>
        <v>-19.9212700022157</v>
      </c>
      <c r="E10" s="3">
        <f>1/(1+Inputs!$B$4)^A10</f>
        <v>0.5297868395420124</v>
      </c>
      <c r="F10" s="2">
        <f>D10*E10</f>
        <v>-10.554026674136955</v>
      </c>
    </row>
    <row r="11">
      <c r="A11" s="4">
        <v>8.0</v>
      </c>
      <c r="B11" s="2">
        <f>B10*(1+Inputs!$B$6)</f>
        <v>1641.5126481825741</v>
      </c>
      <c r="C11" s="3">
        <f>Inputs!$B$3-Inputs!$B$4</f>
        <v>-0.012499999999999997</v>
      </c>
      <c r="D11" s="2">
        <f>B11*C11</f>
        <v>-20.51890810228217</v>
      </c>
      <c r="E11" s="3">
        <f>1/(1+Inputs!$B$4)^A11</f>
        <v>0.4838235977552625</v>
      </c>
      <c r="F11" s="2">
        <f>D11*E11</f>
        <v>-9.927531940055767</v>
      </c>
    </row>
    <row r="12">
      <c r="A12" s="4">
        <v>9.0</v>
      </c>
      <c r="B12" s="2">
        <f>B11*(1+Inputs!$B$6)</f>
        <v>1690.7580276280514</v>
      </c>
      <c r="C12" s="3">
        <f>Inputs!$B$3-Inputs!$B$4</f>
        <v>-0.012499999999999997</v>
      </c>
      <c r="D12" s="2">
        <f>B12*C12</f>
        <v>-21.134475345350637</v>
      </c>
      <c r="E12" s="3">
        <f>1/(1+Inputs!$B$4)^A12</f>
        <v>0.4418480344796918</v>
      </c>
      <c r="F12" s="2">
        <f>D12*E12</f>
        <v>-9.338226391102685</v>
      </c>
    </row>
    <row r="13">
      <c r="A13" s="4">
        <v>10.0</v>
      </c>
      <c r="B13" s="2">
        <f>B12*(1+Inputs!$B$6)</f>
        <v>1741.480768456893</v>
      </c>
      <c r="C13" s="3">
        <f>Inputs!$B$3-Inputs!$B$4</f>
        <v>-0.012499999999999997</v>
      </c>
      <c r="D13" s="2">
        <f>B13*C13</f>
        <v>-21.768509605711156</v>
      </c>
      <c r="E13" s="3">
        <f>1/(1+Inputs!$B$4)^A13</f>
        <v>0.40351418673944456</v>
      </c>
      <c r="F13" s="2">
        <f>D13*E13</f>
        <v>-8.783902450078324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1334.7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330.0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0.1104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360.0</v>
      </c>
      <c r="C4" s="3">
        <v>0.1177</v>
      </c>
      <c r="D4" s="3">
        <v>0.3</v>
      </c>
      <c r="E4" s="3">
        <v>0.0909</v>
      </c>
    </row>
    <row r="5">
      <c r="A5" t="inlineStr">
        <is>
          <t xml:space="preserve">Base</t>
        </is>
      </c>
      <c r="B5" s="2">
        <v>300.0</v>
      </c>
      <c r="C5" s="3">
        <v>0.1031</v>
      </c>
      <c r="D5" s="3">
        <v>0.4</v>
      </c>
      <c r="E5" s="3">
        <v>-0.0909</v>
      </c>
    </row>
    <row r="6">
      <c r="A6" t="inlineStr">
        <is>
          <t xml:space="preserve">Bear</t>
        </is>
      </c>
      <c r="B6" s="2">
        <v>250.0</v>
      </c>
      <c r="C6" s="3">
        <v>0.0909</v>
      </c>
      <c r="D6" s="3">
        <v>0.3</v>
      </c>
      <c r="E6" s="3">
        <v>-0.2424</v>
      </c>
    </row>
    <row r="7">
      <c r="A7" t="inlineStr" s="1">
        <is>
          <t xml:space="preserve">E[r] (probability-weighted)</t>
        </is>
      </c>
      <c r="E7" s="3">
        <v>-0.0818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373.716</v>
      </c>
      <c r="C4" s="4">
        <v>587.268</v>
      </c>
      <c r="D4" s="4">
        <v>800.82</v>
      </c>
      <c r="E4" s="4">
        <v>1014.372</v>
      </c>
      <c r="F4" s="4">
        <v>1227.924</v>
      </c>
      <c r="G4" s="4">
        <v>1441.476</v>
      </c>
      <c r="H4" s="4">
        <v>1655.028</v>
      </c>
    </row>
    <row r="5">
      <c r="A5" t="inlineStr" s="1">
        <is>
          <t xml:space="preserve">8.75%</t>
        </is>
      </c>
      <c r="B5" s="4">
        <v>324.9704</v>
      </c>
      <c r="C5" s="4">
        <v>510.6678</v>
      </c>
      <c r="D5" s="4">
        <v>696.3652</v>
      </c>
      <c r="E5" s="4">
        <v>882.0626</v>
      </c>
      <c r="F5" s="4">
        <v>1067.76</v>
      </c>
      <c r="G5" s="4">
        <v>1253.4574</v>
      </c>
      <c r="H5" s="4">
        <v>1439.1548</v>
      </c>
    </row>
    <row r="6">
      <c r="A6" t="inlineStr" s="1">
        <is>
          <t xml:space="preserve">9.50%</t>
        </is>
      </c>
      <c r="B6" s="4">
        <v>287.4738</v>
      </c>
      <c r="C6" s="4">
        <v>451.7446</v>
      </c>
      <c r="D6" s="4">
        <v>616.0154</v>
      </c>
      <c r="E6" s="4">
        <v>780.2862</v>
      </c>
      <c r="F6" s="4">
        <v>944.5569</v>
      </c>
      <c r="G6" s="4">
        <v>1108.8277</v>
      </c>
      <c r="H6" s="4">
        <v>1273.0985</v>
      </c>
    </row>
    <row r="7">
      <c r="A7" t="inlineStr" s="1">
        <is>
          <t xml:space="preserve">10.25%</t>
        </is>
      </c>
      <c r="B7" s="4">
        <v>257.7352</v>
      </c>
      <c r="C7" s="4">
        <v>405.0124</v>
      </c>
      <c r="D7" s="4">
        <v>552.2897</v>
      </c>
      <c r="E7" s="4">
        <v>699.5669</v>
      </c>
      <c r="F7" s="4">
        <v>846.8441</v>
      </c>
      <c r="G7" s="4">
        <v>994.1214</v>
      </c>
      <c r="H7" s="4">
        <v>1141.3986</v>
      </c>
    </row>
    <row r="8">
      <c r="A8" t="inlineStr" s="1">
        <is>
          <t xml:space="preserve">11.00%</t>
        </is>
      </c>
      <c r="B8" s="4">
        <v>233.5725</v>
      </c>
      <c r="C8" s="4">
        <v>367.0425</v>
      </c>
      <c r="D8" s="4">
        <v>500.5125</v>
      </c>
      <c r="E8" s="4">
        <v>633.9825</v>
      </c>
      <c r="F8" s="4">
        <v>767.4525</v>
      </c>
      <c r="G8" s="4">
        <v>900.9225</v>
      </c>
      <c r="H8" s="4">
        <v>1034.3925</v>
      </c>
    </row>
    <row r="9"/>
    <row r="10">
      <c r="A10" t="inlineStr">
        <is>
          <t xml:space="preserve">Bold cells ≥ current price (330.0). Dominated by cost of equity and sustainable ROE.</t>
        </is>
      </c>
    </row>
  </sheetData>
</worksheet>
</file>