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 1 Nordmore (SNOR.OL)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0.0943</v>
      </c>
    </row>
    <row r="6">
      <c r="A6" t="inlineStr">
        <is>
          <t xml:space="preserve">Book value / share</t>
        </is>
      </c>
      <c r="B6" s="2">
        <v>185.36</v>
      </c>
    </row>
    <row r="7">
      <c r="A7" t="inlineStr">
        <is>
          <t xml:space="preserve">Sustainable ROE (observed)</t>
        </is>
      </c>
      <c r="B7" s="3">
        <v>0.0999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0.49</v>
      </c>
    </row>
    <row r="10">
      <c r="A10" t="inlineStr">
        <is>
          <t xml:space="preserve">Current P/B</t>
        </is>
      </c>
      <c r="B10" s="2">
        <v>0.99</v>
      </c>
    </row>
    <row r="11">
      <c r="A11" t="inlineStr">
        <is>
          <t xml:space="preserve">Justified P/B</t>
        </is>
      </c>
      <c r="B11" s="2">
        <v>1.076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4634.0</v>
      </c>
    </row>
    <row r="3">
      <c r="A3" t="inlineStr">
        <is>
          <t xml:space="preserve">Sustainable ROE</t>
        </is>
      </c>
      <c r="B3" s="6">
        <v>0.0999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25.0</v>
      </c>
    </row>
    <row r="9">
      <c r="A9" t="inlineStr">
        <is>
          <t xml:space="preserve">Share price</t>
        </is>
      </c>
      <c r="B9" s="5">
        <v>183.5</v>
      </c>
    </row>
    <row r="10"/>
    <row r="11">
      <c r="A11" t="inlineStr">
        <is>
          <t xml:space="preserve">Book value / share  = equity / shares</t>
        </is>
      </c>
      <c r="B11" s="2">
        <f>B2/B8</f>
        <v>185.36</v>
      </c>
    </row>
    <row r="12">
      <c r="A12" t="inlineStr">
        <is>
          <t xml:space="preserve">Market cap  = price × shares</t>
        </is>
      </c>
      <c r="B12" s="4">
        <f>B9*B8</f>
        <v>4587.5</v>
      </c>
    </row>
    <row r="13">
      <c r="A13" t="inlineStr">
        <is>
          <t xml:space="preserve">Current P/B  = mcap / book</t>
        </is>
      </c>
      <c r="B13" s="2">
        <f>B12/B2</f>
        <v>0.9899654725938714</v>
      </c>
    </row>
    <row r="14">
      <c r="A14" t="inlineStr">
        <is>
          <t xml:space="preserve">Justified P/B  = (ROE−g)/(Ke−g)</t>
        </is>
      </c>
      <c r="B14" s="2">
        <f>(B3-B6)/(B4-B6)</f>
        <v>1.0753846153846154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4634.0</v>
      </c>
      <c r="C4" s="3">
        <f>Inputs!$B$3-Inputs!$B$4</f>
        <v>0.004900000000000002</v>
      </c>
      <c r="D4" s="2">
        <f>B4*C4</f>
        <v>22.70660000000001</v>
      </c>
      <c r="E4" s="3">
        <f>1/(1+Inputs!$B$4)^A4</f>
        <v>0.9132420091324202</v>
      </c>
      <c r="F4" s="2">
        <f>D4*E4</f>
        <v>20.73662100456622</v>
      </c>
    </row>
    <row r="5">
      <c r="A5" s="4">
        <v>2.0</v>
      </c>
      <c r="B5" s="2">
        <f>B4*(1+Inputs!$B$6)</f>
        <v>4773.02</v>
      </c>
      <c r="C5" s="3">
        <f>Inputs!$B$3-Inputs!$B$4</f>
        <v>0.004900000000000002</v>
      </c>
      <c r="D5" s="2">
        <f>B5*C5</f>
        <v>23.38779800000001</v>
      </c>
      <c r="E5" s="3">
        <f>1/(1+Inputs!$B$4)^A5</f>
        <v>0.8340109672442193</v>
      </c>
      <c r="F5" s="2">
        <f>D5*E5</f>
        <v>19.505680031692428</v>
      </c>
    </row>
    <row r="6">
      <c r="A6" s="4">
        <v>3.0</v>
      </c>
      <c r="B6" s="2">
        <f>B5*(1+Inputs!$B$6)</f>
        <v>4916.2106</v>
      </c>
      <c r="C6" s="3">
        <f>Inputs!$B$3-Inputs!$B$4</f>
        <v>0.004900000000000002</v>
      </c>
      <c r="D6" s="2">
        <f>B6*C6</f>
        <v>24.089431940000008</v>
      </c>
      <c r="E6" s="3">
        <f>1/(1+Inputs!$B$4)^A6</f>
        <v>0.7616538513645839</v>
      </c>
      <c r="F6" s="2">
        <f>D6*E6</f>
        <v>18.347808614286023</v>
      </c>
    </row>
    <row r="7">
      <c r="A7" s="4">
        <v>4.0</v>
      </c>
      <c r="B7" s="2">
        <f>B6*(1+Inputs!$B$6)</f>
        <v>5063.696918000001</v>
      </c>
      <c r="C7" s="3">
        <f>Inputs!$B$3-Inputs!$B$4</f>
        <v>0.004900000000000002</v>
      </c>
      <c r="D7" s="2">
        <f>B7*C7</f>
        <v>24.81211489820001</v>
      </c>
      <c r="E7" s="3">
        <f>1/(1+Inputs!$B$4)^A7</f>
        <v>0.6955742934836383</v>
      </c>
      <c r="F7" s="2">
        <f>D7*E7</f>
        <v>17.25866929015033</v>
      </c>
    </row>
    <row r="8">
      <c r="A8" s="4">
        <v>5.0</v>
      </c>
      <c r="B8" s="2">
        <f>B7*(1+Inputs!$B$6)</f>
        <v>5215.607825540001</v>
      </c>
      <c r="C8" s="3">
        <f>Inputs!$B$3-Inputs!$B$4</f>
        <v>0.004900000000000002</v>
      </c>
      <c r="D8" s="2">
        <f>B8*C8</f>
        <v>25.55647834514601</v>
      </c>
      <c r="E8" s="3">
        <f>1/(1+Inputs!$B$4)^A8</f>
        <v>0.6352276652818615</v>
      </c>
      <c r="F8" s="2">
        <f>D8*E8</f>
        <v>16.234182072013553</v>
      </c>
    </row>
    <row r="9">
      <c r="A9" s="4">
        <v>6.0</v>
      </c>
      <c r="B9" s="2">
        <f>B8*(1+Inputs!$B$6)</f>
        <v>5372.076060306201</v>
      </c>
      <c r="C9" s="3">
        <f>Inputs!$B$3-Inputs!$B$4</f>
        <v>0.004900000000000002</v>
      </c>
      <c r="D9" s="2">
        <f>B9*C9</f>
        <v>26.323172695500393</v>
      </c>
      <c r="E9" s="3">
        <f>1/(1+Inputs!$B$4)^A9</f>
        <v>0.5801165892985036</v>
      </c>
      <c r="F9" s="2">
        <f>D9*E9</f>
        <v>15.270509163629185</v>
      </c>
    </row>
    <row r="10">
      <c r="A10" s="4">
        <v>7.0</v>
      </c>
      <c r="B10" s="2">
        <f>B9*(1+Inputs!$B$6)</f>
        <v>5533.238342115387</v>
      </c>
      <c r="C10" s="3">
        <f>Inputs!$B$3-Inputs!$B$4</f>
        <v>0.004900000000000002</v>
      </c>
      <c r="D10" s="2">
        <f>B10*C10</f>
        <v>27.112867876365407</v>
      </c>
      <c r="E10" s="3">
        <f>1/(1+Inputs!$B$4)^A10</f>
        <v>0.5297868395420124</v>
      </c>
      <c r="F10" s="2">
        <f>D10*E10</f>
        <v>14.364040583139783</v>
      </c>
    </row>
    <row r="11">
      <c r="A11" s="4">
        <v>8.0</v>
      </c>
      <c r="B11" s="2">
        <f>B10*(1+Inputs!$B$6)</f>
        <v>5699.235492378849</v>
      </c>
      <c r="C11" s="3">
        <f>Inputs!$B$3-Inputs!$B$4</f>
        <v>0.004900000000000002</v>
      </c>
      <c r="D11" s="2">
        <f>B11*C11</f>
        <v>27.926253912656367</v>
      </c>
      <c r="E11" s="3">
        <f>1/(1+Inputs!$B$4)^A11</f>
        <v>0.4838235977552625</v>
      </c>
      <c r="F11" s="2">
        <f>D11*E11</f>
        <v>13.51138063984838</v>
      </c>
    </row>
    <row r="12">
      <c r="A12" s="4">
        <v>9.0</v>
      </c>
      <c r="B12" s="2">
        <f>B11*(1+Inputs!$B$6)</f>
        <v>5870.212557150215</v>
      </c>
      <c r="C12" s="3">
        <f>Inputs!$B$3-Inputs!$B$4</f>
        <v>0.004900000000000002</v>
      </c>
      <c r="D12" s="2">
        <f>B12*C12</f>
        <v>28.76404153003606</v>
      </c>
      <c r="E12" s="3">
        <f>1/(1+Inputs!$B$4)^A12</f>
        <v>0.4418480344796918</v>
      </c>
      <c r="F12" s="2">
        <f>D12*E12</f>
        <v>12.70933521373866</v>
      </c>
    </row>
    <row r="13">
      <c r="A13" s="4">
        <v>10.0</v>
      </c>
      <c r="B13" s="2">
        <f>B12*(1+Inputs!$B$6)</f>
        <v>6046.318933864722</v>
      </c>
      <c r="C13" s="3">
        <f>Inputs!$B$3-Inputs!$B$4</f>
        <v>0.004900000000000002</v>
      </c>
      <c r="D13" s="2">
        <f>B13*C13</f>
        <v>29.626962775937145</v>
      </c>
      <c r="E13" s="3">
        <f>1/(1+Inputs!$B$4)^A13</f>
        <v>0.40351418673944456</v>
      </c>
      <c r="F13" s="2">
        <f>D13*E13</f>
        <v>11.954899790092073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4634.0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183.5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0.0943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230.0</v>
      </c>
      <c r="C4" s="3">
        <v>0.1107</v>
      </c>
      <c r="D4" s="3">
        <v>0.35</v>
      </c>
      <c r="E4" s="3">
        <v>0.2534</v>
      </c>
    </row>
    <row r="5">
      <c r="A5" t="inlineStr">
        <is>
          <t xml:space="preserve">Base</t>
        </is>
      </c>
      <c r="B5" s="2">
        <v>200.0</v>
      </c>
      <c r="C5" s="3">
        <v>0.1001</v>
      </c>
      <c r="D5" s="3">
        <v>0.45</v>
      </c>
      <c r="E5" s="3">
        <v>0.0899</v>
      </c>
    </row>
    <row r="6">
      <c r="A6" t="inlineStr">
        <is>
          <t xml:space="preserve">Bear</t>
        </is>
      </c>
      <c r="B6" s="2">
        <v>160.0</v>
      </c>
      <c r="C6" s="3">
        <v>0.0861</v>
      </c>
      <c r="D6" s="3">
        <v>0.2</v>
      </c>
      <c r="E6" s="3">
        <v>-0.1281</v>
      </c>
    </row>
    <row r="7">
      <c r="A7" t="inlineStr" s="1">
        <is>
          <t xml:space="preserve">E[r] (probability-weighted)</t>
        </is>
      </c>
      <c r="E7" s="3">
        <v>0.1035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259.504</v>
      </c>
      <c r="C4" s="4">
        <v>407.792</v>
      </c>
      <c r="D4" s="4">
        <v>556.08</v>
      </c>
      <c r="E4" s="4">
        <v>704.368</v>
      </c>
      <c r="F4" s="4">
        <v>852.656</v>
      </c>
      <c r="G4" s="4">
        <v>1000.944</v>
      </c>
      <c r="H4" s="4">
        <v>1149.232</v>
      </c>
    </row>
    <row r="5">
      <c r="A5" t="inlineStr" s="1">
        <is>
          <t xml:space="preserve">8.75%</t>
        </is>
      </c>
      <c r="B5" s="4">
        <v>225.6557</v>
      </c>
      <c r="C5" s="4">
        <v>354.6017</v>
      </c>
      <c r="D5" s="4">
        <v>483.5478</v>
      </c>
      <c r="E5" s="4">
        <v>612.4939</v>
      </c>
      <c r="F5" s="4">
        <v>741.44</v>
      </c>
      <c r="G5" s="4">
        <v>870.3861</v>
      </c>
      <c r="H5" s="4">
        <v>999.3322</v>
      </c>
    </row>
    <row r="6">
      <c r="A6" t="inlineStr" s="1">
        <is>
          <t xml:space="preserve">9.50%</t>
        </is>
      </c>
      <c r="B6" s="4">
        <v>199.6185</v>
      </c>
      <c r="C6" s="4">
        <v>313.6862</v>
      </c>
      <c r="D6" s="4">
        <v>427.7538</v>
      </c>
      <c r="E6" s="4">
        <v>541.8215</v>
      </c>
      <c r="F6" s="4">
        <v>655.8892</v>
      </c>
      <c r="G6" s="4">
        <v>769.9569</v>
      </c>
      <c r="H6" s="4">
        <v>884.0246</v>
      </c>
    </row>
    <row r="7">
      <c r="A7" t="inlineStr" s="1">
        <is>
          <t xml:space="preserve">10.25%</t>
        </is>
      </c>
      <c r="B7" s="4">
        <v>178.9683</v>
      </c>
      <c r="C7" s="4">
        <v>281.2359</v>
      </c>
      <c r="D7" s="4">
        <v>383.5034</v>
      </c>
      <c r="E7" s="4">
        <v>485.771</v>
      </c>
      <c r="F7" s="4">
        <v>588.0386</v>
      </c>
      <c r="G7" s="4">
        <v>690.3062</v>
      </c>
      <c r="H7" s="4">
        <v>792.5738</v>
      </c>
    </row>
    <row r="8">
      <c r="A8" t="inlineStr" s="1">
        <is>
          <t xml:space="preserve">11.00%</t>
        </is>
      </c>
      <c r="B8" s="4">
        <v>162.19</v>
      </c>
      <c r="C8" s="4">
        <v>254.87</v>
      </c>
      <c r="D8" s="4">
        <v>347.55</v>
      </c>
      <c r="E8" s="4">
        <v>440.23</v>
      </c>
      <c r="F8" s="4">
        <v>532.91</v>
      </c>
      <c r="G8" s="4">
        <v>625.59</v>
      </c>
      <c r="H8" s="4">
        <v>718.27</v>
      </c>
    </row>
    <row r="9"/>
    <row r="10">
      <c r="A10" t="inlineStr">
        <is>
          <t xml:space="preserve">Bold cells ≥ current price (183.5). Dominated by cost of equity and sustainable ROE.</t>
        </is>
      </c>
    </row>
  </sheetData>
</worksheet>
</file>