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Skjern Bank (SKJE.CO)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0.1303</v>
      </c>
    </row>
    <row r="6">
      <c r="A6" t="inlineStr">
        <is>
          <t xml:space="preserve">Book value / share</t>
        </is>
      </c>
      <c r="B6" s="2">
        <v>209.41</v>
      </c>
    </row>
    <row r="7">
      <c r="A7" t="inlineStr">
        <is>
          <t xml:space="preserve">Sustainable ROE (observed)</t>
        </is>
      </c>
      <c r="B7" s="3">
        <v>0.1303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3.53</v>
      </c>
    </row>
    <row r="10">
      <c r="A10" t="inlineStr">
        <is>
          <t xml:space="preserve">Current P/B</t>
        </is>
      </c>
      <c r="B10" s="2">
        <v>1.5424</v>
      </c>
    </row>
    <row r="11">
      <c r="A11" t="inlineStr">
        <is>
          <t xml:space="preserve">Justified P/B</t>
        </is>
      </c>
      <c r="B11" s="2">
        <v>1.543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2018.7</v>
      </c>
    </row>
    <row r="3">
      <c r="A3" t="inlineStr">
        <is>
          <t xml:space="preserve">Sustainable ROE</t>
        </is>
      </c>
      <c r="B3" s="6">
        <v>0.1303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9.64</v>
      </c>
    </row>
    <row r="9">
      <c r="A9" t="inlineStr">
        <is>
          <t xml:space="preserve">Share price</t>
        </is>
      </c>
      <c r="B9" s="5">
        <v>323.0</v>
      </c>
    </row>
    <row r="10"/>
    <row r="11">
      <c r="A11" t="inlineStr">
        <is>
          <t xml:space="preserve">Book value / share  = equity / shares</t>
        </is>
      </c>
      <c r="B11" s="2">
        <f>B2/B8</f>
        <v>209.41</v>
      </c>
    </row>
    <row r="12">
      <c r="A12" t="inlineStr">
        <is>
          <t xml:space="preserve">Market cap  = price × shares</t>
        </is>
      </c>
      <c r="B12" s="4">
        <f>B9*B8</f>
        <v>3113.7200000000003</v>
      </c>
    </row>
    <row r="13">
      <c r="A13" t="inlineStr">
        <is>
          <t xml:space="preserve">Current P/B  = mcap / book</t>
        </is>
      </c>
      <c r="B13" s="2">
        <f>B12/B2</f>
        <v>1.5424382028037846</v>
      </c>
    </row>
    <row r="14">
      <c r="A14" t="inlineStr">
        <is>
          <t xml:space="preserve">Justified P/B  = (ROE−g)/(Ke−g)</t>
        </is>
      </c>
      <c r="B14" s="2">
        <f>(B3-B6)/(B4-B6)</f>
        <v>1.543076923076923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2018.7</v>
      </c>
      <c r="C4" s="3">
        <f>Inputs!$B$3-Inputs!$B$4</f>
        <v>0.0353</v>
      </c>
      <c r="D4" s="2">
        <f>B4*C4</f>
        <v>71.26011</v>
      </c>
      <c r="E4" s="3">
        <f>1/(1+Inputs!$B$4)^A4</f>
        <v>0.9132420091324202</v>
      </c>
      <c r="F4" s="2">
        <f>D4*E4</f>
        <v>65.07772602739726</v>
      </c>
    </row>
    <row r="5">
      <c r="A5" s="4">
        <v>2.0</v>
      </c>
      <c r="B5" s="2">
        <f>B4*(1+Inputs!$B$6)</f>
        <v>2079.261</v>
      </c>
      <c r="C5" s="3">
        <f>Inputs!$B$3-Inputs!$B$4</f>
        <v>0.0353</v>
      </c>
      <c r="D5" s="2">
        <f>B5*C5</f>
        <v>73.3979133</v>
      </c>
      <c r="E5" s="3">
        <f>1/(1+Inputs!$B$4)^A5</f>
        <v>0.8340109672442193</v>
      </c>
      <c r="F5" s="2">
        <f>D5*E5</f>
        <v>61.214664665040345</v>
      </c>
    </row>
    <row r="6">
      <c r="A6" s="4">
        <v>3.0</v>
      </c>
      <c r="B6" s="2">
        <f>B5*(1+Inputs!$B$6)</f>
        <v>2141.63883</v>
      </c>
      <c r="C6" s="3">
        <f>Inputs!$B$3-Inputs!$B$4</f>
        <v>0.0353</v>
      </c>
      <c r="D6" s="2">
        <f>B6*C6</f>
        <v>75.59985069899999</v>
      </c>
      <c r="E6" s="3">
        <f>1/(1+Inputs!$B$4)^A6</f>
        <v>0.7616538513645839</v>
      </c>
      <c r="F6" s="2">
        <f>D6*E6</f>
        <v>57.580917447480864</v>
      </c>
    </row>
    <row r="7">
      <c r="A7" s="4">
        <v>4.0</v>
      </c>
      <c r="B7" s="2">
        <f>B6*(1+Inputs!$B$6)</f>
        <v>2205.8879948999997</v>
      </c>
      <c r="C7" s="3">
        <f>Inputs!$B$3-Inputs!$B$4</f>
        <v>0.0353</v>
      </c>
      <c r="D7" s="2">
        <f>B7*C7</f>
        <v>77.86784621996999</v>
      </c>
      <c r="E7" s="3">
        <f>1/(1+Inputs!$B$4)^A7</f>
        <v>0.6955742934836383</v>
      </c>
      <c r="F7" s="2">
        <f>D7*E7</f>
        <v>54.16287211954822</v>
      </c>
    </row>
    <row r="8">
      <c r="A8" s="4">
        <v>5.0</v>
      </c>
      <c r="B8" s="2">
        <f>B7*(1+Inputs!$B$6)</f>
        <v>2272.0646347469997</v>
      </c>
      <c r="C8" s="3">
        <f>Inputs!$B$3-Inputs!$B$4</f>
        <v>0.0353</v>
      </c>
      <c r="D8" s="2">
        <f>B8*C8</f>
        <v>80.20388160656908</v>
      </c>
      <c r="E8" s="3">
        <f>1/(1+Inputs!$B$4)^A8</f>
        <v>0.6352276652818615</v>
      </c>
      <c r="F8" s="2">
        <f>D8*E8</f>
        <v>50.94772445948371</v>
      </c>
    </row>
    <row r="9">
      <c r="A9" s="4">
        <v>6.0</v>
      </c>
      <c r="B9" s="2">
        <f>B8*(1+Inputs!$B$6)</f>
        <v>2340.22657378941</v>
      </c>
      <c r="C9" s="3">
        <f>Inputs!$B$3-Inputs!$B$4</f>
        <v>0.0353</v>
      </c>
      <c r="D9" s="2">
        <f>B9*C9</f>
        <v>82.60999805476617</v>
      </c>
      <c r="E9" s="3">
        <f>1/(1+Inputs!$B$4)^A9</f>
        <v>0.5801165892985036</v>
      </c>
      <c r="F9" s="2">
        <f>D9*E9</f>
        <v>47.92343031348697</v>
      </c>
    </row>
    <row r="10">
      <c r="A10" s="4">
        <v>7.0</v>
      </c>
      <c r="B10" s="2">
        <f>B9*(1+Inputs!$B$6)</f>
        <v>2410.4333710030924</v>
      </c>
      <c r="C10" s="3">
        <f>Inputs!$B$3-Inputs!$B$4</f>
        <v>0.0353</v>
      </c>
      <c r="D10" s="2">
        <f>B10*C10</f>
        <v>85.08829799640915</v>
      </c>
      <c r="E10" s="3">
        <f>1/(1+Inputs!$B$4)^A10</f>
        <v>0.5297868395420124</v>
      </c>
      <c r="F10" s="2">
        <f>D10*E10</f>
        <v>45.078660477526554</v>
      </c>
    </row>
    <row r="11">
      <c r="A11" s="4">
        <v>8.0</v>
      </c>
      <c r="B11" s="2">
        <f>B10*(1+Inputs!$B$6)</f>
        <v>2482.746372133185</v>
      </c>
      <c r="C11" s="3">
        <f>Inputs!$B$3-Inputs!$B$4</f>
        <v>0.0353</v>
      </c>
      <c r="D11" s="2">
        <f>B11*C11</f>
        <v>87.64094693630143</v>
      </c>
      <c r="E11" s="3">
        <f>1/(1+Inputs!$B$4)^A11</f>
        <v>0.4838235977552625</v>
      </c>
      <c r="F11" s="2">
        <f>D11*E11</f>
        <v>42.40275825739941</v>
      </c>
    </row>
    <row r="12">
      <c r="A12" s="4">
        <v>9.0</v>
      </c>
      <c r="B12" s="2">
        <f>B11*(1+Inputs!$B$6)</f>
        <v>2557.2287632971806</v>
      </c>
      <c r="C12" s="3">
        <f>Inputs!$B$3-Inputs!$B$4</f>
        <v>0.0353</v>
      </c>
      <c r="D12" s="2">
        <f>B12*C12</f>
        <v>90.27017534439047</v>
      </c>
      <c r="E12" s="3">
        <f>1/(1+Inputs!$B$4)^A12</f>
        <v>0.4418480344796918</v>
      </c>
      <c r="F12" s="2">
        <f>D12*E12</f>
        <v>39.88569954805606</v>
      </c>
    </row>
    <row r="13">
      <c r="A13" s="4">
        <v>10.0</v>
      </c>
      <c r="B13" s="2">
        <f>B12*(1+Inputs!$B$6)</f>
        <v>2633.9456261960963</v>
      </c>
      <c r="C13" s="3">
        <f>Inputs!$B$3-Inputs!$B$4</f>
        <v>0.0353</v>
      </c>
      <c r="D13" s="2">
        <f>B13*C13</f>
        <v>92.9782806047222</v>
      </c>
      <c r="E13" s="3">
        <f>1/(1+Inputs!$B$4)^A13</f>
        <v>0.40351418673944456</v>
      </c>
      <c r="F13" s="2">
        <f>D13*E13</f>
        <v>37.51805528264635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2018.7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323.0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0.1303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0.1417</v>
      </c>
      <c r="D4" s="3">
        <v>0.3</v>
      </c>
      <c r="E4" s="3">
        <v>0.1146</v>
      </c>
    </row>
    <row r="5">
      <c r="A5" t="inlineStr">
        <is>
          <t xml:space="preserve">Base</t>
        </is>
      </c>
      <c r="B5" s="2">
        <v>305.0</v>
      </c>
      <c r="C5" s="3">
        <v>0.1247</v>
      </c>
      <c r="D5" s="3">
        <v>0.45</v>
      </c>
      <c r="E5" s="3">
        <v>-0.0557</v>
      </c>
    </row>
    <row r="6">
      <c r="A6" t="inlineStr">
        <is>
          <t xml:space="preserve">Bear</t>
        </is>
      </c>
      <c r="B6" s="2">
        <v>240.0</v>
      </c>
      <c r="C6" s="3">
        <v>0.1045</v>
      </c>
      <c r="D6" s="3">
        <v>0.25</v>
      </c>
      <c r="E6" s="3">
        <v>-0.257</v>
      </c>
    </row>
    <row r="7">
      <c r="A7" t="inlineStr" s="1">
        <is>
          <t xml:space="preserve">E[r] (probability-weighted)</t>
        </is>
      </c>
      <c r="E7" s="3">
        <v>-0.055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293.174</v>
      </c>
      <c r="C4" s="4">
        <v>460.702</v>
      </c>
      <c r="D4" s="4">
        <v>628.23</v>
      </c>
      <c r="E4" s="4">
        <v>795.758</v>
      </c>
      <c r="F4" s="4">
        <v>963.286</v>
      </c>
      <c r="G4" s="4">
        <v>1130.814</v>
      </c>
      <c r="H4" s="4">
        <v>1298.342</v>
      </c>
    </row>
    <row r="5">
      <c r="A5" t="inlineStr" s="1">
        <is>
          <t xml:space="preserve">8.75%</t>
        </is>
      </c>
      <c r="B5" s="4">
        <v>254.9339</v>
      </c>
      <c r="C5" s="4">
        <v>400.6104</v>
      </c>
      <c r="D5" s="4">
        <v>546.287</v>
      </c>
      <c r="E5" s="4">
        <v>691.9635</v>
      </c>
      <c r="F5" s="4">
        <v>837.64</v>
      </c>
      <c r="G5" s="4">
        <v>983.3165</v>
      </c>
      <c r="H5" s="4">
        <v>1128.993</v>
      </c>
    </row>
    <row r="6">
      <c r="A6" t="inlineStr" s="1">
        <is>
          <t xml:space="preserve">9.50%</t>
        </is>
      </c>
      <c r="B6" s="4">
        <v>225.5185</v>
      </c>
      <c r="C6" s="4">
        <v>354.3862</v>
      </c>
      <c r="D6" s="4">
        <v>483.2538</v>
      </c>
      <c r="E6" s="4">
        <v>612.1215</v>
      </c>
      <c r="F6" s="4">
        <v>740.9892</v>
      </c>
      <c r="G6" s="4">
        <v>869.8569</v>
      </c>
      <c r="H6" s="4">
        <v>998.7246</v>
      </c>
    </row>
    <row r="7">
      <c r="A7" t="inlineStr" s="1">
        <is>
          <t xml:space="preserve">10.25%</t>
        </is>
      </c>
      <c r="B7" s="4">
        <v>202.189</v>
      </c>
      <c r="C7" s="4">
        <v>317.7255</v>
      </c>
      <c r="D7" s="4">
        <v>433.2621</v>
      </c>
      <c r="E7" s="4">
        <v>548.7986</v>
      </c>
      <c r="F7" s="4">
        <v>664.3352</v>
      </c>
      <c r="G7" s="4">
        <v>779.8717</v>
      </c>
      <c r="H7" s="4">
        <v>895.4083</v>
      </c>
    </row>
    <row r="8">
      <c r="A8" t="inlineStr" s="1">
        <is>
          <t xml:space="preserve">11.00%</t>
        </is>
      </c>
      <c r="B8" s="4">
        <v>183.2338</v>
      </c>
      <c r="C8" s="4">
        <v>287.9388</v>
      </c>
      <c r="D8" s="4">
        <v>392.6437</v>
      </c>
      <c r="E8" s="4">
        <v>497.3487</v>
      </c>
      <c r="F8" s="4">
        <v>602.0538</v>
      </c>
      <c r="G8" s="4">
        <v>706.7587</v>
      </c>
      <c r="H8" s="4">
        <v>811.4638</v>
      </c>
    </row>
    <row r="9"/>
    <row r="10">
      <c r="A10" t="inlineStr">
        <is>
          <t xml:space="preserve">Bold cells ≥ current price (323.0). Dominated by cost of equity and sustainable ROE.</t>
        </is>
      </c>
    </row>
  </sheetData>
</worksheet>
</file>