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SJF Bank (SJF.CO)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0.1086</v>
      </c>
    </row>
    <row r="6">
      <c r="A6" t="inlineStr">
        <is>
          <t xml:space="preserve">Book value / share</t>
        </is>
      </c>
      <c r="B6" s="2">
        <v>314.87</v>
      </c>
    </row>
    <row r="7">
      <c r="A7" t="inlineStr">
        <is>
          <t xml:space="preserve">Sustainable ROE (observed)</t>
        </is>
      </c>
      <c r="B7" s="3">
        <v>0.1206</v>
      </c>
    </row>
    <row r="8">
      <c r="A8" t="inlineStr">
        <is>
          <t xml:space="preserve">Cost of equity Ke</t>
        </is>
      </c>
      <c r="B8" s="3">
        <v>0.105</v>
      </c>
    </row>
    <row r="9">
      <c r="A9" t="inlineStr">
        <is>
          <t xml:space="preserve">ROE − Ke spread (pp)</t>
        </is>
      </c>
      <c r="B9" s="2">
        <v>1.56</v>
      </c>
    </row>
    <row r="10">
      <c r="A10" t="inlineStr">
        <is>
          <t xml:space="preserve">Current P/B</t>
        </is>
      </c>
      <c r="B10" s="2">
        <v>1.0481</v>
      </c>
    </row>
    <row r="11">
      <c r="A11" t="inlineStr">
        <is>
          <t xml:space="preserve">Justified P/B</t>
        </is>
      </c>
      <c r="B11" s="2">
        <v>1.208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5100.5</v>
      </c>
    </row>
    <row r="3">
      <c r="A3" t="inlineStr">
        <is>
          <t xml:space="preserve">Sustainable ROE</t>
        </is>
      </c>
      <c r="B3" s="6">
        <v>0.1206</v>
      </c>
    </row>
    <row r="4">
      <c r="A4" t="inlineStr">
        <is>
          <t xml:space="preserve">Cost of equity Ke</t>
        </is>
      </c>
      <c r="B4" s="6">
        <v>0.105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16.199</v>
      </c>
    </row>
    <row r="9">
      <c r="A9" t="inlineStr">
        <is>
          <t xml:space="preserve">Share price</t>
        </is>
      </c>
      <c r="B9" s="5">
        <v>330.0</v>
      </c>
    </row>
    <row r="10"/>
    <row r="11">
      <c r="A11" t="inlineStr">
        <is>
          <t xml:space="preserve">Book value / share  = equity / shares</t>
        </is>
      </c>
      <c r="B11" s="2">
        <f>B2/B8</f>
        <v>314.87</v>
      </c>
    </row>
    <row r="12">
      <c r="A12" t="inlineStr">
        <is>
          <t xml:space="preserve">Market cap  = price × shares</t>
        </is>
      </c>
      <c r="B12" s="4">
        <f>B9*B8</f>
        <v>5345.670000000001</v>
      </c>
    </row>
    <row r="13">
      <c r="A13" t="inlineStr">
        <is>
          <t xml:space="preserve">Current P/B  = mcap / book</t>
        </is>
      </c>
      <c r="B13" s="2">
        <f>B12/B2</f>
        <v>1.0480678364866192</v>
      </c>
    </row>
    <row r="14">
      <c r="A14" t="inlineStr">
        <is>
          <t xml:space="preserve">Justified P/B  = (ROE−g)/(Ke−g)</t>
        </is>
      </c>
      <c r="B14" s="2">
        <f>(B3-B6)/(B4-B6)</f>
        <v>1.208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5100.5</v>
      </c>
      <c r="C4" s="3">
        <f>Inputs!$B$3-Inputs!$B$4</f>
        <v>0.015600000000000003</v>
      </c>
      <c r="D4" s="2">
        <f>B4*C4</f>
        <v>79.56780000000002</v>
      </c>
      <c r="E4" s="3">
        <f>1/(1+Inputs!$B$4)^A4</f>
        <v>0.9049773755656109</v>
      </c>
      <c r="F4" s="2">
        <f>D4*E4</f>
        <v>72.00705882352943</v>
      </c>
    </row>
    <row r="5">
      <c r="A5" s="4">
        <v>2.0</v>
      </c>
      <c r="B5" s="2">
        <f>B4*(1+Inputs!$B$6)</f>
        <v>5253.515</v>
      </c>
      <c r="C5" s="3">
        <f>Inputs!$B$3-Inputs!$B$4</f>
        <v>0.015600000000000003</v>
      </c>
      <c r="D5" s="2">
        <f>B5*C5</f>
        <v>81.95483400000002</v>
      </c>
      <c r="E5" s="3">
        <f>1/(1+Inputs!$B$4)^A5</f>
        <v>0.8189840502856207</v>
      </c>
      <c r="F5" s="2">
        <f>D5*E5</f>
        <v>67.11970188980571</v>
      </c>
    </row>
    <row r="6">
      <c r="A6" s="4">
        <v>3.0</v>
      </c>
      <c r="B6" s="2">
        <f>B5*(1+Inputs!$B$6)</f>
        <v>5411.12045</v>
      </c>
      <c r="C6" s="3">
        <f>Inputs!$B$3-Inputs!$B$4</f>
        <v>0.015600000000000003</v>
      </c>
      <c r="D6" s="2">
        <f>B6*C6</f>
        <v>84.41347902000003</v>
      </c>
      <c r="E6" s="3">
        <f>1/(1+Inputs!$B$4)^A6</f>
        <v>0.7411620364575753</v>
      </c>
      <c r="F6" s="2">
        <f>D6*E6</f>
        <v>62.564066014932024</v>
      </c>
    </row>
    <row r="7">
      <c r="A7" s="4">
        <v>4.0</v>
      </c>
      <c r="B7" s="2">
        <f>B6*(1+Inputs!$B$6)</f>
        <v>5573.4540635</v>
      </c>
      <c r="C7" s="3">
        <f>Inputs!$B$3-Inputs!$B$4</f>
        <v>0.015600000000000003</v>
      </c>
      <c r="D7" s="2">
        <f>B7*C7</f>
        <v>86.94588339060002</v>
      </c>
      <c r="E7" s="3">
        <f>1/(1+Inputs!$B$4)^A7</f>
        <v>0.6707348746222401</v>
      </c>
      <c r="F7" s="2">
        <f>D7*E7</f>
        <v>58.317636194914016</v>
      </c>
    </row>
    <row r="8">
      <c r="A8" s="4">
        <v>5.0</v>
      </c>
      <c r="B8" s="2">
        <f>B7*(1+Inputs!$B$6)</f>
        <v>5740.657685405001</v>
      </c>
      <c r="C8" s="3">
        <f>Inputs!$B$3-Inputs!$B$4</f>
        <v>0.015600000000000003</v>
      </c>
      <c r="D8" s="2">
        <f>B8*C8</f>
        <v>89.55425989231803</v>
      </c>
      <c r="E8" s="3">
        <f>1/(1+Inputs!$B$4)^A8</f>
        <v>0.6069998865359639</v>
      </c>
      <c r="F8" s="2">
        <f>D8*E8</f>
        <v>54.35942559344927</v>
      </c>
    </row>
    <row r="9">
      <c r="A9" s="4">
        <v>6.0</v>
      </c>
      <c r="B9" s="2">
        <f>B8*(1+Inputs!$B$6)</f>
        <v>5912.877415967151</v>
      </c>
      <c r="C9" s="3">
        <f>Inputs!$B$3-Inputs!$B$4</f>
        <v>0.015600000000000003</v>
      </c>
      <c r="D9" s="2">
        <f>B9*C9</f>
        <v>92.24088768908757</v>
      </c>
      <c r="E9" s="3">
        <f>1/(1+Inputs!$B$4)^A9</f>
        <v>0.5493211642859402</v>
      </c>
      <c r="F9" s="2">
        <f>D9*E9</f>
        <v>50.66987182013823</v>
      </c>
    </row>
    <row r="10">
      <c r="A10" s="4">
        <v>7.0</v>
      </c>
      <c r="B10" s="2">
        <f>B9*(1+Inputs!$B$6)</f>
        <v>6090.263738446166</v>
      </c>
      <c r="C10" s="3">
        <f>Inputs!$B$3-Inputs!$B$4</f>
        <v>0.015600000000000003</v>
      </c>
      <c r="D10" s="2">
        <f>B10*C10</f>
        <v>95.00811431976021</v>
      </c>
      <c r="E10" s="3">
        <f>1/(1+Inputs!$B$4)^A10</f>
        <v>0.49712322559813593</v>
      </c>
      <c r="F10" s="2">
        <f>D10*E10</f>
        <v>47.23074024863564</v>
      </c>
    </row>
    <row r="11">
      <c r="A11" s="4">
        <v>8.0</v>
      </c>
      <c r="B11" s="2">
        <f>B10*(1+Inputs!$B$6)</f>
        <v>6272.971650599551</v>
      </c>
      <c r="C11" s="3">
        <f>Inputs!$B$3-Inputs!$B$4</f>
        <v>0.015600000000000003</v>
      </c>
      <c r="D11" s="2">
        <f>B11*C11</f>
        <v>97.85835774935302</v>
      </c>
      <c r="E11" s="3">
        <f>1/(1+Inputs!$B$4)^A11</f>
        <v>0.4498852720345122</v>
      </c>
      <c r="F11" s="2">
        <f>D11*E11</f>
        <v>44.025033896918295</v>
      </c>
    </row>
    <row r="12">
      <c r="A12" s="4">
        <v>9.0</v>
      </c>
      <c r="B12" s="2">
        <f>B11*(1+Inputs!$B$6)</f>
        <v>6461.160800117538</v>
      </c>
      <c r="C12" s="3">
        <f>Inputs!$B$3-Inputs!$B$4</f>
        <v>0.015600000000000003</v>
      </c>
      <c r="D12" s="2">
        <f>B12*C12</f>
        <v>100.79410848183362</v>
      </c>
      <c r="E12" s="3">
        <f>1/(1+Inputs!$B$4)^A12</f>
        <v>0.4071359927914137</v>
      </c>
      <c r="F12" s="2">
        <f>D12*E12</f>
        <v>41.036909424276786</v>
      </c>
    </row>
    <row r="13">
      <c r="A13" s="4">
        <v>10.0</v>
      </c>
      <c r="B13" s="2">
        <f>B12*(1+Inputs!$B$6)</f>
        <v>6654.995624121065</v>
      </c>
      <c r="C13" s="3">
        <f>Inputs!$B$3-Inputs!$B$4</f>
        <v>0.015600000000000003</v>
      </c>
      <c r="D13" s="2">
        <f>B13*C13</f>
        <v>103.81793173628863</v>
      </c>
      <c r="E13" s="3">
        <f>1/(1+Inputs!$B$4)^A13</f>
        <v>0.36844886225467305</v>
      </c>
      <c r="F13" s="2">
        <f>D13*E13</f>
        <v>38.25159882986886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5100.5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330.0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0.1086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410.0</v>
      </c>
      <c r="C4" s="3">
        <v>0.1277</v>
      </c>
      <c r="D4" s="3">
        <v>0.35</v>
      </c>
      <c r="E4" s="3">
        <v>0.2424</v>
      </c>
    </row>
    <row r="5">
      <c r="A5" t="inlineStr">
        <is>
          <t xml:space="preserve">Base</t>
        </is>
      </c>
      <c r="B5" s="2">
        <v>367.0</v>
      </c>
      <c r="C5" s="3">
        <v>0.1174</v>
      </c>
      <c r="D5" s="3">
        <v>0.45</v>
      </c>
      <c r="E5" s="3">
        <v>0.1121</v>
      </c>
    </row>
    <row r="6">
      <c r="A6" t="inlineStr">
        <is>
          <t xml:space="preserve">Bear</t>
        </is>
      </c>
      <c r="B6" s="2">
        <v>290.0</v>
      </c>
      <c r="C6" s="3">
        <v>0.0991</v>
      </c>
      <c r="D6" s="3">
        <v>0.2</v>
      </c>
      <c r="E6" s="3">
        <v>-0.1212</v>
      </c>
    </row>
    <row r="7">
      <c r="A7" t="inlineStr" s="1">
        <is>
          <t xml:space="preserve">E[r] (probability-weighted)</t>
        </is>
      </c>
      <c r="E7" s="3">
        <v>0.1111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9.00%</t>
        </is>
      </c>
      <c r="B4" s="4">
        <v>367.3483</v>
      </c>
      <c r="C4" s="4">
        <v>577.2617</v>
      </c>
      <c r="D4" s="4">
        <v>787.175</v>
      </c>
      <c r="E4" s="4">
        <v>997.0883</v>
      </c>
      <c r="F4" s="4">
        <v>1207.0017</v>
      </c>
      <c r="G4" s="4">
        <v>1416.915</v>
      </c>
      <c r="H4" s="4">
        <v>1626.8283</v>
      </c>
    </row>
    <row r="5">
      <c r="A5" t="inlineStr" s="1">
        <is>
          <t xml:space="preserve">9.75%</t>
        </is>
      </c>
      <c r="B5" s="4">
        <v>326.5319</v>
      </c>
      <c r="C5" s="4">
        <v>513.1215</v>
      </c>
      <c r="D5" s="4">
        <v>699.7111</v>
      </c>
      <c r="E5" s="4">
        <v>886.3007</v>
      </c>
      <c r="F5" s="4">
        <v>1072.8904</v>
      </c>
      <c r="G5" s="4">
        <v>1259.48</v>
      </c>
      <c r="H5" s="4">
        <v>1446.0696</v>
      </c>
    </row>
    <row r="6">
      <c r="A6" t="inlineStr" s="1">
        <is>
          <t xml:space="preserve">10.50%</t>
        </is>
      </c>
      <c r="B6" s="4">
        <v>293.8787</v>
      </c>
      <c r="C6" s="4">
        <v>461.8093</v>
      </c>
      <c r="D6" s="4">
        <v>629.74</v>
      </c>
      <c r="E6" s="4">
        <v>797.6707</v>
      </c>
      <c r="F6" s="4">
        <v>965.6013</v>
      </c>
      <c r="G6" s="4">
        <v>1133.532</v>
      </c>
      <c r="H6" s="4">
        <v>1301.4627</v>
      </c>
    </row>
    <row r="7">
      <c r="A7" t="inlineStr" s="1">
        <is>
          <t xml:space="preserve">11.25%</t>
        </is>
      </c>
      <c r="B7" s="4">
        <v>267.1624</v>
      </c>
      <c r="C7" s="4">
        <v>419.8267</v>
      </c>
      <c r="D7" s="4">
        <v>572.4909</v>
      </c>
      <c r="E7" s="4">
        <v>725.1552</v>
      </c>
      <c r="F7" s="4">
        <v>877.8194</v>
      </c>
      <c r="G7" s="4">
        <v>1030.4836</v>
      </c>
      <c r="H7" s="4">
        <v>1183.1479</v>
      </c>
    </row>
    <row r="8">
      <c r="A8" t="inlineStr" s="1">
        <is>
          <t xml:space="preserve">12.00%</t>
        </is>
      </c>
      <c r="B8" s="4">
        <v>244.8989</v>
      </c>
      <c r="C8" s="4">
        <v>384.8411</v>
      </c>
      <c r="D8" s="4">
        <v>524.7833</v>
      </c>
      <c r="E8" s="4">
        <v>664.7256</v>
      </c>
      <c r="F8" s="4">
        <v>804.6678</v>
      </c>
      <c r="G8" s="4">
        <v>944.61</v>
      </c>
      <c r="H8" s="4">
        <v>1084.5522</v>
      </c>
    </row>
    <row r="9"/>
    <row r="10">
      <c r="A10" t="inlineStr">
        <is>
          <t xml:space="preserve">Bold cells ≥ current price (330.0). Dominated by cost of equity and sustainable ROE.</t>
        </is>
      </c>
    </row>
  </sheetData>
</worksheet>
</file>