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Solid Försäkring (SFAB.ST)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0.1468</v>
      </c>
    </row>
    <row r="6">
      <c r="A6" t="inlineStr">
        <is>
          <t xml:space="preserve">Book value / share</t>
        </is>
      </c>
      <c r="B6" s="2">
        <v>52.01</v>
      </c>
    </row>
    <row r="7">
      <c r="A7" t="inlineStr">
        <is>
          <t xml:space="preserve">Sustainable ROE (observed)</t>
        </is>
      </c>
      <c r="B7" s="3">
        <v>0.1617</v>
      </c>
    </row>
    <row r="8">
      <c r="A8" t="inlineStr">
        <is>
          <t xml:space="preserve">Cost of equity Ke</t>
        </is>
      </c>
      <c r="B8" s="3">
        <v>0.09</v>
      </c>
    </row>
    <row r="9">
      <c r="A9" t="inlineStr">
        <is>
          <t xml:space="preserve">ROE − Ke spread (pp)</t>
        </is>
      </c>
      <c r="B9" s="2">
        <v>7.17</v>
      </c>
    </row>
    <row r="10">
      <c r="A10" t="inlineStr">
        <is>
          <t xml:space="preserve">Current P/B</t>
        </is>
      </c>
      <c r="B10" s="2">
        <v>1.9459</v>
      </c>
    </row>
    <row r="11">
      <c r="A11" t="inlineStr">
        <is>
          <t xml:space="preserve">Justified P/B</t>
        </is>
      </c>
      <c r="B11" s="2">
        <v>2.196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921.4</v>
      </c>
    </row>
    <row r="3">
      <c r="A3" t="inlineStr">
        <is>
          <t xml:space="preserve">Sustainable ROE</t>
        </is>
      </c>
      <c r="B3" s="6">
        <v>0.1617</v>
      </c>
    </row>
    <row r="4">
      <c r="A4" t="inlineStr">
        <is>
          <t xml:space="preserve">Cost of equity Ke</t>
        </is>
      </c>
      <c r="B4" s="6">
        <v>0.09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17.717</v>
      </c>
    </row>
    <row r="9">
      <c r="A9" t="inlineStr">
        <is>
          <t xml:space="preserve">Share price</t>
        </is>
      </c>
      <c r="B9" s="5">
        <v>101.2</v>
      </c>
    </row>
    <row r="10"/>
    <row r="11">
      <c r="A11" t="inlineStr">
        <is>
          <t xml:space="preserve">Book value / share  = equity / shares</t>
        </is>
      </c>
      <c r="B11" s="2">
        <f>B2/B8</f>
        <v>52.01</v>
      </c>
    </row>
    <row r="12">
      <c r="A12" t="inlineStr">
        <is>
          <t xml:space="preserve">Market cap  = price × shares</t>
        </is>
      </c>
      <c r="B12" s="4">
        <f>B9*B8</f>
        <v>1792.9604</v>
      </c>
    </row>
    <row r="13">
      <c r="A13" t="inlineStr">
        <is>
          <t xml:space="preserve">Current P/B  = mcap / book</t>
        </is>
      </c>
      <c r="B13" s="2">
        <f>B12/B2</f>
        <v>1.9459088343824615</v>
      </c>
    </row>
    <row r="14">
      <c r="A14" t="inlineStr">
        <is>
          <t xml:space="preserve">Justified P/B  = (ROE−g)/(Ke−g)</t>
        </is>
      </c>
      <c r="B14" s="2">
        <f>(B3-B6)/(B4-B6)</f>
        <v>2.1950000000000003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921.4</v>
      </c>
      <c r="C4" s="3">
        <f>Inputs!$B$3-Inputs!$B$4</f>
        <v>0.07170000000000001</v>
      </c>
      <c r="D4" s="2">
        <f>B4*C4</f>
        <v>66.06438000000001</v>
      </c>
      <c r="E4" s="3">
        <f>1/(1+Inputs!$B$4)^A4</f>
        <v>0.9174311926605504</v>
      </c>
      <c r="F4" s="2">
        <f>D4*E4</f>
        <v>60.60952293577983</v>
      </c>
    </row>
    <row r="5">
      <c r="A5" s="4">
        <v>2.0</v>
      </c>
      <c r="B5" s="2">
        <f>B4*(1+Inputs!$B$6)</f>
        <v>949.042</v>
      </c>
      <c r="C5" s="3">
        <f>Inputs!$B$3-Inputs!$B$4</f>
        <v>0.07170000000000001</v>
      </c>
      <c r="D5" s="2">
        <f>B5*C5</f>
        <v>68.04631140000002</v>
      </c>
      <c r="E5" s="3">
        <f>1/(1+Inputs!$B$4)^A5</f>
        <v>0.84167999326656</v>
      </c>
      <c r="F5" s="2">
        <f>D5*E5</f>
        <v>57.27321892096626</v>
      </c>
    </row>
    <row r="6">
      <c r="A6" s="4">
        <v>3.0</v>
      </c>
      <c r="B6" s="2">
        <f>B5*(1+Inputs!$B$6)</f>
        <v>977.5132600000001</v>
      </c>
      <c r="C6" s="3">
        <f>Inputs!$B$3-Inputs!$B$4</f>
        <v>0.07170000000000001</v>
      </c>
      <c r="D6" s="2">
        <f>B6*C6</f>
        <v>70.08770074200002</v>
      </c>
      <c r="E6" s="3">
        <f>1/(1+Inputs!$B$4)^A6</f>
        <v>0.7721834800610642</v>
      </c>
      <c r="F6" s="2">
        <f>D6*E6</f>
        <v>54.12056466843601</v>
      </c>
    </row>
    <row r="7">
      <c r="A7" s="4">
        <v>4.0</v>
      </c>
      <c r="B7" s="2">
        <f>B6*(1+Inputs!$B$6)</f>
        <v>1006.8386578000001</v>
      </c>
      <c r="C7" s="3">
        <f>Inputs!$B$3-Inputs!$B$4</f>
        <v>0.07170000000000001</v>
      </c>
      <c r="D7" s="2">
        <f>B7*C7</f>
        <v>72.19033176426002</v>
      </c>
      <c r="E7" s="3">
        <f>1/(1+Inputs!$B$4)^A7</f>
        <v>0.7084252110651963</v>
      </c>
      <c r="F7" s="2">
        <f>D7*E7</f>
        <v>51.14145101696245</v>
      </c>
    </row>
    <row r="8">
      <c r="A8" s="4">
        <v>5.0</v>
      </c>
      <c r="B8" s="2">
        <f>B7*(1+Inputs!$B$6)</f>
        <v>1037.043817534</v>
      </c>
      <c r="C8" s="3">
        <f>Inputs!$B$3-Inputs!$B$4</f>
        <v>0.07170000000000001</v>
      </c>
      <c r="D8" s="2">
        <f>B8*C8</f>
        <v>74.35604171718782</v>
      </c>
      <c r="E8" s="3">
        <f>1/(1+Inputs!$B$4)^A8</f>
        <v>0.6499313862983452</v>
      </c>
      <c r="F8" s="2">
        <f>D8*E8</f>
        <v>48.32632527290947</v>
      </c>
    </row>
    <row r="9">
      <c r="A9" s="4">
        <v>6.0</v>
      </c>
      <c r="B9" s="2">
        <f>B8*(1+Inputs!$B$6)</f>
        <v>1068.1551320600202</v>
      </c>
      <c r="C9" s="3">
        <f>Inputs!$B$3-Inputs!$B$4</f>
        <v>0.07170000000000001</v>
      </c>
      <c r="D9" s="2">
        <f>B9*C9</f>
        <v>76.58672296870346</v>
      </c>
      <c r="E9" s="3">
        <f>1/(1+Inputs!$B$4)^A9</f>
        <v>0.5962673268792158</v>
      </c>
      <c r="F9" s="2">
        <f>D9*E9</f>
        <v>45.66616057898785</v>
      </c>
    </row>
    <row r="10">
      <c r="A10" s="4">
        <v>7.0</v>
      </c>
      <c r="B10" s="2">
        <f>B9*(1+Inputs!$B$6)</f>
        <v>1100.1997860218207</v>
      </c>
      <c r="C10" s="3">
        <f>Inputs!$B$3-Inputs!$B$4</f>
        <v>0.07170000000000001</v>
      </c>
      <c r="D10" s="2">
        <f>B10*C10</f>
        <v>78.88432465776457</v>
      </c>
      <c r="E10" s="3">
        <f>1/(1+Inputs!$B$4)^A10</f>
        <v>0.5470342448433172</v>
      </c>
      <c r="F10" s="2">
        <f>D10*E10</f>
        <v>43.152426969135306</v>
      </c>
    </row>
    <row r="11">
      <c r="A11" s="4">
        <v>8.0</v>
      </c>
      <c r="B11" s="2">
        <f>B10*(1+Inputs!$B$6)</f>
        <v>1133.2057796024753</v>
      </c>
      <c r="C11" s="3">
        <f>Inputs!$B$3-Inputs!$B$4</f>
        <v>0.07170000000000001</v>
      </c>
      <c r="D11" s="2">
        <f>B11*C11</f>
        <v>81.25085439749749</v>
      </c>
      <c r="E11" s="3">
        <f>1/(1+Inputs!$B$4)^A11</f>
        <v>0.501866279672768</v>
      </c>
      <c r="F11" s="2">
        <f>D11*E11</f>
        <v>40.77706401670583</v>
      </c>
    </row>
    <row r="12">
      <c r="A12" s="4">
        <v>9.0</v>
      </c>
      <c r="B12" s="2">
        <f>B11*(1+Inputs!$B$6)</f>
        <v>1167.2019529905497</v>
      </c>
      <c r="C12" s="3">
        <f>Inputs!$B$3-Inputs!$B$4</f>
        <v>0.07170000000000001</v>
      </c>
      <c r="D12" s="2">
        <f>B12*C12</f>
        <v>83.68838002942243</v>
      </c>
      <c r="E12" s="3">
        <f>1/(1+Inputs!$B$4)^A12</f>
        <v>0.4604277795163009</v>
      </c>
      <c r="F12" s="2">
        <f>D12*E12</f>
        <v>38.53245498826331</v>
      </c>
    </row>
    <row r="13">
      <c r="A13" s="4">
        <v>10.0</v>
      </c>
      <c r="B13" s="2">
        <f>B12*(1+Inputs!$B$6)</f>
        <v>1202.2180115802662</v>
      </c>
      <c r="C13" s="3">
        <f>Inputs!$B$3-Inputs!$B$4</f>
        <v>0.07170000000000001</v>
      </c>
      <c r="D13" s="2">
        <f>B13*C13</f>
        <v>86.1990314303051</v>
      </c>
      <c r="E13" s="3">
        <f>1/(1+Inputs!$B$4)^A13</f>
        <v>0.42241080689568883</v>
      </c>
      <c r="F13" s="2">
        <f>D13*E13</f>
        <v>36.41140242010202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921.4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101.2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0.1468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127.0</v>
      </c>
      <c r="C4" s="3">
        <v>0.1765</v>
      </c>
      <c r="D4" s="3">
        <v>0.35</v>
      </c>
      <c r="E4" s="3">
        <v>0.2549</v>
      </c>
    </row>
    <row r="5">
      <c r="A5" t="inlineStr">
        <is>
          <t xml:space="preserve">Base</t>
        </is>
      </c>
      <c r="B5" s="2">
        <v>116.0</v>
      </c>
      <c r="C5" s="3">
        <v>0.1638</v>
      </c>
      <c r="D5" s="3">
        <v>0.45</v>
      </c>
      <c r="E5" s="3">
        <v>0.1462</v>
      </c>
    </row>
    <row r="6">
      <c r="A6" t="inlineStr">
        <is>
          <t xml:space="preserve">Bear</t>
        </is>
      </c>
      <c r="B6" s="2">
        <v>92.0</v>
      </c>
      <c r="C6" s="3">
        <v>0.1361</v>
      </c>
      <c r="D6" s="3">
        <v>0.2</v>
      </c>
      <c r="E6" s="3">
        <v>-0.0909</v>
      </c>
    </row>
    <row r="7">
      <c r="A7" t="inlineStr" s="1">
        <is>
          <t xml:space="preserve">E[r] (probability-weighted)</t>
        </is>
      </c>
      <c r="E7" s="3">
        <v>0.1369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7.50%</t>
        </is>
      </c>
      <c r="B4" s="4">
        <v>80.9044</v>
      </c>
      <c r="C4" s="4">
        <v>127.1356</v>
      </c>
      <c r="D4" s="4">
        <v>173.3667</v>
      </c>
      <c r="E4" s="4">
        <v>219.5978</v>
      </c>
      <c r="F4" s="4">
        <v>265.8289</v>
      </c>
      <c r="G4" s="4">
        <v>312.06</v>
      </c>
      <c r="H4" s="4">
        <v>358.2911</v>
      </c>
    </row>
    <row r="5">
      <c r="A5" t="inlineStr" s="1">
        <is>
          <t xml:space="preserve">8.25%</t>
        </is>
      </c>
      <c r="B5" s="4">
        <v>69.3467</v>
      </c>
      <c r="C5" s="4">
        <v>108.9733</v>
      </c>
      <c r="D5" s="4">
        <v>148.6</v>
      </c>
      <c r="E5" s="4">
        <v>188.2267</v>
      </c>
      <c r="F5" s="4">
        <v>227.8533</v>
      </c>
      <c r="G5" s="4">
        <v>267.48</v>
      </c>
      <c r="H5" s="4">
        <v>307.1067</v>
      </c>
    </row>
    <row r="6">
      <c r="A6" t="inlineStr" s="1">
        <is>
          <t xml:space="preserve">9.00%</t>
        </is>
      </c>
      <c r="B6" s="4">
        <v>60.6783</v>
      </c>
      <c r="C6" s="4">
        <v>95.3517</v>
      </c>
      <c r="D6" s="4">
        <v>130.025</v>
      </c>
      <c r="E6" s="4">
        <v>164.6983</v>
      </c>
      <c r="F6" s="4">
        <v>199.3717</v>
      </c>
      <c r="G6" s="4">
        <v>234.045</v>
      </c>
      <c r="H6" s="4">
        <v>268.7183</v>
      </c>
    </row>
    <row r="7">
      <c r="A7" t="inlineStr" s="1">
        <is>
          <t xml:space="preserve">9.75%</t>
        </is>
      </c>
      <c r="B7" s="4">
        <v>53.9363</v>
      </c>
      <c r="C7" s="4">
        <v>84.757</v>
      </c>
      <c r="D7" s="4">
        <v>115.5778</v>
      </c>
      <c r="E7" s="4">
        <v>146.3985</v>
      </c>
      <c r="F7" s="4">
        <v>177.2193</v>
      </c>
      <c r="G7" s="4">
        <v>208.04</v>
      </c>
      <c r="H7" s="4">
        <v>238.8607</v>
      </c>
    </row>
    <row r="8">
      <c r="A8" t="inlineStr" s="1">
        <is>
          <t xml:space="preserve">10.50%</t>
        </is>
      </c>
      <c r="B8" s="4">
        <v>48.5427</v>
      </c>
      <c r="C8" s="4">
        <v>76.2813</v>
      </c>
      <c r="D8" s="4">
        <v>104.02</v>
      </c>
      <c r="E8" s="4">
        <v>131.7587</v>
      </c>
      <c r="F8" s="4">
        <v>159.4973</v>
      </c>
      <c r="G8" s="4">
        <v>187.236</v>
      </c>
      <c r="H8" s="4">
        <v>214.9747</v>
      </c>
    </row>
    <row r="9"/>
    <row r="10">
      <c r="A10" t="inlineStr">
        <is>
          <t xml:space="preserve">Bold cells ≥ current price (101.2). Dominated by cost of equity and sustainable ROE.</t>
        </is>
      </c>
    </row>
  </sheetData>
</worksheet>
</file>