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SEB A (SEB-A.ST)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0.1552</v>
      </c>
    </row>
    <row r="6">
      <c r="A6" t="inlineStr">
        <is>
          <t xml:space="preserve">Book value / share</t>
        </is>
      </c>
      <c r="B6" s="2">
        <v>102.76</v>
      </c>
    </row>
    <row r="7">
      <c r="A7" t="inlineStr">
        <is>
          <t xml:space="preserve">Sustainable ROE (observed)</t>
        </is>
      </c>
      <c r="B7" s="3">
        <v>0.1531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5.31</v>
      </c>
    </row>
    <row r="10">
      <c r="A10" t="inlineStr">
        <is>
          <t xml:space="preserve">Current P/B</t>
        </is>
      </c>
      <c r="B10" s="2">
        <v>1.7886</v>
      </c>
    </row>
    <row r="11">
      <c r="A11" t="inlineStr">
        <is>
          <t xml:space="preserve">Justified P/B</t>
        </is>
      </c>
      <c r="B11" s="2">
        <v>1.759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200746.0</v>
      </c>
    </row>
    <row r="3">
      <c r="A3" t="inlineStr">
        <is>
          <t xml:space="preserve">Sustainable ROE</t>
        </is>
      </c>
      <c r="B3" s="6">
        <v>0.1531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1953.522</v>
      </c>
    </row>
    <row r="9">
      <c r="A9" t="inlineStr">
        <is>
          <t xml:space="preserve">Share price</t>
        </is>
      </c>
      <c r="B9" s="5">
        <v>183.8</v>
      </c>
    </row>
    <row r="10"/>
    <row r="11">
      <c r="A11" t="inlineStr">
        <is>
          <t xml:space="preserve">Book value / share  = equity / shares</t>
        </is>
      </c>
      <c r="B11" s="2">
        <f>B2/B8</f>
        <v>102.76</v>
      </c>
    </row>
    <row r="12">
      <c r="A12" t="inlineStr">
        <is>
          <t xml:space="preserve">Market cap  = price × shares</t>
        </is>
      </c>
      <c r="B12" s="4">
        <f>B9*B8</f>
        <v>359057.3436</v>
      </c>
    </row>
    <row r="13">
      <c r="A13" t="inlineStr">
        <is>
          <t xml:space="preserve">Current P/B  = mcap / book</t>
        </is>
      </c>
      <c r="B13" s="2">
        <f>B12/B2</f>
        <v>1.7886151833660449</v>
      </c>
    </row>
    <row r="14">
      <c r="A14" t="inlineStr">
        <is>
          <t xml:space="preserve">Justified P/B  = (ROE−g)/(Ke−g)</t>
        </is>
      </c>
      <c r="B14" s="2">
        <f>(B3-B6)/(B4-B6)</f>
        <v>1.7585714285714287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200746.0</v>
      </c>
      <c r="C4" s="3">
        <f>Inputs!$B$3-Inputs!$B$4</f>
        <v>0.05310000000000001</v>
      </c>
      <c r="D4" s="2">
        <f>B4*C4</f>
        <v>10659.612600000002</v>
      </c>
      <c r="E4" s="3">
        <f>1/(1+Inputs!$B$4)^A4</f>
        <v>0.9090909090909091</v>
      </c>
      <c r="F4" s="2">
        <f>D4*E4</f>
        <v>9690.55690909091</v>
      </c>
    </row>
    <row r="5">
      <c r="A5" s="4">
        <v>2.0</v>
      </c>
      <c r="B5" s="2">
        <f>B4*(1+Inputs!$B$6)</f>
        <v>206768.38</v>
      </c>
      <c r="C5" s="3">
        <f>Inputs!$B$3-Inputs!$B$4</f>
        <v>0.05310000000000001</v>
      </c>
      <c r="D5" s="2">
        <f>B5*C5</f>
        <v>10979.400978000001</v>
      </c>
      <c r="E5" s="3">
        <f>1/(1+Inputs!$B$4)^A5</f>
        <v>0.8264462809917354</v>
      </c>
      <c r="F5" s="2">
        <f>D5*E5</f>
        <v>9073.885105785124</v>
      </c>
    </row>
    <row r="6">
      <c r="A6" s="4">
        <v>3.0</v>
      </c>
      <c r="B6" s="2">
        <f>B5*(1+Inputs!$B$6)</f>
        <v>212971.4314</v>
      </c>
      <c r="C6" s="3">
        <f>Inputs!$B$3-Inputs!$B$4</f>
        <v>0.05310000000000001</v>
      </c>
      <c r="D6" s="2">
        <f>B6*C6</f>
        <v>11308.783007340002</v>
      </c>
      <c r="E6" s="3">
        <f>1/(1+Inputs!$B$4)^A6</f>
        <v>0.7513148009015775</v>
      </c>
      <c r="F6" s="2">
        <f>D6*E6</f>
        <v>8496.456053598797</v>
      </c>
    </row>
    <row r="7">
      <c r="A7" s="4">
        <v>4.0</v>
      </c>
      <c r="B7" s="2">
        <f>B6*(1+Inputs!$B$6)</f>
        <v>219360.574342</v>
      </c>
      <c r="C7" s="3">
        <f>Inputs!$B$3-Inputs!$B$4</f>
        <v>0.05310000000000001</v>
      </c>
      <c r="D7" s="2">
        <f>B7*C7</f>
        <v>11648.046497560203</v>
      </c>
      <c r="E7" s="3">
        <f>1/(1+Inputs!$B$4)^A7</f>
        <v>0.6830134553650705</v>
      </c>
      <c r="F7" s="2">
        <f>D7*E7</f>
        <v>7955.772486551601</v>
      </c>
    </row>
    <row r="8">
      <c r="A8" s="4">
        <v>5.0</v>
      </c>
      <c r="B8" s="2">
        <f>B7*(1+Inputs!$B$6)</f>
        <v>225941.39157226</v>
      </c>
      <c r="C8" s="3">
        <f>Inputs!$B$3-Inputs!$B$4</f>
        <v>0.05310000000000001</v>
      </c>
      <c r="D8" s="2">
        <f>B8*C8</f>
        <v>11997.487892487008</v>
      </c>
      <c r="E8" s="3">
        <f>1/(1+Inputs!$B$4)^A8</f>
        <v>0.6209213230591549</v>
      </c>
      <c r="F8" s="2">
        <f>D8*E8</f>
        <v>7449.496055589226</v>
      </c>
    </row>
    <row r="9">
      <c r="A9" s="4">
        <v>6.0</v>
      </c>
      <c r="B9" s="2">
        <f>B8*(1+Inputs!$B$6)</f>
        <v>232719.6333194278</v>
      </c>
      <c r="C9" s="3">
        <f>Inputs!$B$3-Inputs!$B$4</f>
        <v>0.05310000000000001</v>
      </c>
      <c r="D9" s="2">
        <f>B9*C9</f>
        <v>12357.412529261619</v>
      </c>
      <c r="E9" s="3">
        <f>1/(1+Inputs!$B$4)^A9</f>
        <v>0.5644739300537772</v>
      </c>
      <c r="F9" s="2">
        <f>D9*E9</f>
        <v>6975.437215688094</v>
      </c>
    </row>
    <row r="10">
      <c r="A10" s="4">
        <v>7.0</v>
      </c>
      <c r="B10" s="2">
        <f>B9*(1+Inputs!$B$6)</f>
        <v>239701.22231901065</v>
      </c>
      <c r="C10" s="3">
        <f>Inputs!$B$3-Inputs!$B$4</f>
        <v>0.05310000000000001</v>
      </c>
      <c r="D10" s="2">
        <f>B10*C10</f>
        <v>12728.134905139466</v>
      </c>
      <c r="E10" s="3">
        <f>1/(1+Inputs!$B$4)^A10</f>
        <v>0.5131581182307065</v>
      </c>
      <c r="F10" s="2">
        <f>D10*E10</f>
        <v>6531.54575650794</v>
      </c>
    </row>
    <row r="11">
      <c r="A11" s="4">
        <v>8.0</v>
      </c>
      <c r="B11" s="2">
        <f>B10*(1+Inputs!$B$6)</f>
        <v>246892.25898858096</v>
      </c>
      <c r="C11" s="3">
        <f>Inputs!$B$3-Inputs!$B$4</f>
        <v>0.05310000000000001</v>
      </c>
      <c r="D11" s="2">
        <f>B11*C11</f>
        <v>13109.978952293652</v>
      </c>
      <c r="E11" s="3">
        <f>1/(1+Inputs!$B$4)^A11</f>
        <v>0.4665073802097331</v>
      </c>
      <c r="F11" s="2">
        <f>D11*E11</f>
        <v>6115.901935639253</v>
      </c>
    </row>
    <row r="12">
      <c r="A12" s="4">
        <v>9.0</v>
      </c>
      <c r="B12" s="2">
        <f>B11*(1+Inputs!$B$6)</f>
        <v>254299.02675823838</v>
      </c>
      <c r="C12" s="3">
        <f>Inputs!$B$3-Inputs!$B$4</f>
        <v>0.05310000000000001</v>
      </c>
      <c r="D12" s="2">
        <f>B12*C12</f>
        <v>13503.27832086246</v>
      </c>
      <c r="E12" s="3">
        <f>1/(1+Inputs!$B$4)^A12</f>
        <v>0.42409761837248455</v>
      </c>
      <c r="F12" s="2">
        <f>D12*E12</f>
        <v>5726.708176098572</v>
      </c>
    </row>
    <row r="13">
      <c r="A13" s="4">
        <v>10.0</v>
      </c>
      <c r="B13" s="2">
        <f>B12*(1+Inputs!$B$6)</f>
        <v>261927.99756098553</v>
      </c>
      <c r="C13" s="3">
        <f>Inputs!$B$3-Inputs!$B$4</f>
        <v>0.05310000000000001</v>
      </c>
      <c r="D13" s="2">
        <f>B13*C13</f>
        <v>13908.376670488335</v>
      </c>
      <c r="E13" s="3">
        <f>1/(1+Inputs!$B$4)^A13</f>
        <v>0.3855432894295314</v>
      </c>
      <c r="F13" s="2">
        <f>D13*E13</f>
        <v>5362.281292165027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200746.0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183.8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0.1552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195.0</v>
      </c>
      <c r="C4" s="3">
        <v>0.1628</v>
      </c>
      <c r="D4" s="3">
        <v>0.3</v>
      </c>
      <c r="E4" s="3">
        <v>0.0609</v>
      </c>
    </row>
    <row r="5">
      <c r="A5" t="inlineStr">
        <is>
          <t xml:space="preserve">Base</t>
        </is>
      </c>
      <c r="B5" s="2">
        <v>165.0</v>
      </c>
      <c r="C5" s="3">
        <v>0.1424</v>
      </c>
      <c r="D5" s="3">
        <v>0.45</v>
      </c>
      <c r="E5" s="3">
        <v>-0.1023</v>
      </c>
    </row>
    <row r="6">
      <c r="A6" t="inlineStr">
        <is>
          <t xml:space="preserve">Bear</t>
        </is>
      </c>
      <c r="B6" s="2">
        <v>140.0</v>
      </c>
      <c r="C6" s="3">
        <v>0.1254</v>
      </c>
      <c r="D6" s="3">
        <v>0.25</v>
      </c>
      <c r="E6" s="3">
        <v>-0.2383</v>
      </c>
    </row>
    <row r="7">
      <c r="A7" t="inlineStr" s="1">
        <is>
          <t xml:space="preserve">E[r] (probability-weighted)</t>
        </is>
      </c>
      <c r="E7" s="3">
        <v>-0.0873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130.7855</v>
      </c>
      <c r="C4" s="4">
        <v>205.52</v>
      </c>
      <c r="D4" s="4">
        <v>280.2545</v>
      </c>
      <c r="E4" s="4">
        <v>354.9891</v>
      </c>
      <c r="F4" s="4">
        <v>429.7236</v>
      </c>
      <c r="G4" s="4">
        <v>504.4582</v>
      </c>
      <c r="H4" s="4">
        <v>579.1927</v>
      </c>
    </row>
    <row r="5">
      <c r="A5" t="inlineStr" s="1">
        <is>
          <t xml:space="preserve">9.25%</t>
        </is>
      </c>
      <c r="B5" s="4">
        <v>115.0912</v>
      </c>
      <c r="C5" s="4">
        <v>180.8576</v>
      </c>
      <c r="D5" s="4">
        <v>246.624</v>
      </c>
      <c r="E5" s="4">
        <v>312.3904</v>
      </c>
      <c r="F5" s="4">
        <v>378.1568</v>
      </c>
      <c r="G5" s="4">
        <v>443.9232</v>
      </c>
      <c r="H5" s="4">
        <v>509.6896</v>
      </c>
    </row>
    <row r="6">
      <c r="A6" t="inlineStr" s="1">
        <is>
          <t xml:space="preserve">10.00%</t>
        </is>
      </c>
      <c r="B6" s="4">
        <v>102.76</v>
      </c>
      <c r="C6" s="4">
        <v>161.48</v>
      </c>
      <c r="D6" s="4">
        <v>220.2</v>
      </c>
      <c r="E6" s="4">
        <v>278.92</v>
      </c>
      <c r="F6" s="4">
        <v>337.64</v>
      </c>
      <c r="G6" s="4">
        <v>396.36</v>
      </c>
      <c r="H6" s="4">
        <v>455.08</v>
      </c>
    </row>
    <row r="7">
      <c r="A7" t="inlineStr" s="1">
        <is>
          <t xml:space="preserve">10.75%</t>
        </is>
      </c>
      <c r="B7" s="4">
        <v>92.8155</v>
      </c>
      <c r="C7" s="4">
        <v>145.8529</v>
      </c>
      <c r="D7" s="4">
        <v>198.8903</v>
      </c>
      <c r="E7" s="4">
        <v>251.9277</v>
      </c>
      <c r="F7" s="4">
        <v>304.9652</v>
      </c>
      <c r="G7" s="4">
        <v>358.0026</v>
      </c>
      <c r="H7" s="4">
        <v>411.04</v>
      </c>
    </row>
    <row r="8">
      <c r="A8" t="inlineStr" s="1">
        <is>
          <t xml:space="preserve">11.50%</t>
        </is>
      </c>
      <c r="B8" s="4">
        <v>84.6259</v>
      </c>
      <c r="C8" s="4">
        <v>132.9835</v>
      </c>
      <c r="D8" s="4">
        <v>181.3412</v>
      </c>
      <c r="E8" s="4">
        <v>229.6988</v>
      </c>
      <c r="F8" s="4">
        <v>278.0565</v>
      </c>
      <c r="G8" s="4">
        <v>326.4141</v>
      </c>
      <c r="H8" s="4">
        <v>374.7718</v>
      </c>
    </row>
    <row r="9"/>
    <row r="10">
      <c r="A10" t="inlineStr">
        <is>
          <t xml:space="preserve">Bold cells ≥ current price (183.8). Dominated by cost of equity and sustainable ROE.</t>
        </is>
      </c>
    </row>
  </sheetData>
</worksheet>
</file>