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 1 Sor-Norge (SB1NO.OL)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0.118</v>
      </c>
    </row>
    <row r="6">
      <c r="A6" t="inlineStr">
        <is>
          <t xml:space="preserve">Book value / share</t>
        </is>
      </c>
      <c r="B6" s="2">
        <v>150.17</v>
      </c>
    </row>
    <row r="7">
      <c r="A7" t="inlineStr">
        <is>
          <t xml:space="preserve">Sustainable ROE (observed)</t>
        </is>
      </c>
      <c r="B7" s="3">
        <v>0.1163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1.63</v>
      </c>
    </row>
    <row r="10">
      <c r="A10" t="inlineStr">
        <is>
          <t xml:space="preserve">Current P/B</t>
        </is>
      </c>
      <c r="B10" s="2">
        <v>1.2572</v>
      </c>
    </row>
    <row r="11">
      <c r="A11" t="inlineStr">
        <is>
          <t xml:space="preserve">Justified P/B</t>
        </is>
      </c>
      <c r="B11" s="2">
        <v>1.233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56383.0</v>
      </c>
    </row>
    <row r="3">
      <c r="A3" t="inlineStr">
        <is>
          <t xml:space="preserve">Sustainable ROE</t>
        </is>
      </c>
      <c r="B3" s="6">
        <v>0.1163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375.46</v>
      </c>
    </row>
    <row r="9">
      <c r="A9" t="inlineStr">
        <is>
          <t xml:space="preserve">Share price</t>
        </is>
      </c>
      <c r="B9" s="5">
        <v>188.8</v>
      </c>
    </row>
    <row r="10"/>
    <row r="11">
      <c r="A11" t="inlineStr">
        <is>
          <t xml:space="preserve">Book value / share  = equity / shares</t>
        </is>
      </c>
      <c r="B11" s="2">
        <f>B2/B8</f>
        <v>150.17</v>
      </c>
    </row>
    <row r="12">
      <c r="A12" t="inlineStr">
        <is>
          <t xml:space="preserve">Market cap  = price × shares</t>
        </is>
      </c>
      <c r="B12" s="4">
        <f>B9*B8</f>
        <v>70886.848</v>
      </c>
    </row>
    <row r="13">
      <c r="A13" t="inlineStr">
        <is>
          <t xml:space="preserve">Current P/B  = mcap / book</t>
        </is>
      </c>
      <c r="B13" s="2">
        <f>B12/B2</f>
        <v>1.2572379617969955</v>
      </c>
    </row>
    <row r="14">
      <c r="A14" t="inlineStr">
        <is>
          <t xml:space="preserve">Justified P/B  = (ROE−g)/(Ke−g)</t>
        </is>
      </c>
      <c r="B14" s="2">
        <f>(B3-B6)/(B4-B6)</f>
        <v>1.2328571428571429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56383.0</v>
      </c>
      <c r="C4" s="3">
        <f>Inputs!$B$3-Inputs!$B$4</f>
        <v>0.016299999999999995</v>
      </c>
      <c r="D4" s="2">
        <f>B4*C4</f>
        <v>919.0428999999997</v>
      </c>
      <c r="E4" s="3">
        <f>1/(1+Inputs!$B$4)^A4</f>
        <v>0.9090909090909091</v>
      </c>
      <c r="F4" s="2">
        <f>D4*E4</f>
        <v>835.4935454545451</v>
      </c>
    </row>
    <row r="5">
      <c r="A5" s="4">
        <v>2.0</v>
      </c>
      <c r="B5" s="2">
        <f>B4*(1+Inputs!$B$6)</f>
        <v>58074.49</v>
      </c>
      <c r="C5" s="3">
        <f>Inputs!$B$3-Inputs!$B$4</f>
        <v>0.016299999999999995</v>
      </c>
      <c r="D5" s="2">
        <f>B5*C5</f>
        <v>946.6141869999997</v>
      </c>
      <c r="E5" s="3">
        <f>1/(1+Inputs!$B$4)^A5</f>
        <v>0.8264462809917354</v>
      </c>
      <c r="F5" s="2">
        <f>D5*E5</f>
        <v>782.325774380165</v>
      </c>
    </row>
    <row r="6">
      <c r="A6" s="4">
        <v>3.0</v>
      </c>
      <c r="B6" s="2">
        <f>B5*(1+Inputs!$B$6)</f>
        <v>59816.7247</v>
      </c>
      <c r="C6" s="3">
        <f>Inputs!$B$3-Inputs!$B$4</f>
        <v>0.016299999999999995</v>
      </c>
      <c r="D6" s="2">
        <f>B6*C6</f>
        <v>975.0126126099997</v>
      </c>
      <c r="E6" s="3">
        <f>1/(1+Inputs!$B$4)^A6</f>
        <v>0.7513148009015775</v>
      </c>
      <c r="F6" s="2">
        <f>D6*E6</f>
        <v>732.5414069196089</v>
      </c>
    </row>
    <row r="7">
      <c r="A7" s="4">
        <v>4.0</v>
      </c>
      <c r="B7" s="2">
        <f>B6*(1+Inputs!$B$6)</f>
        <v>61611.226441</v>
      </c>
      <c r="C7" s="3">
        <f>Inputs!$B$3-Inputs!$B$4</f>
        <v>0.016299999999999995</v>
      </c>
      <c r="D7" s="2">
        <f>B7*C7</f>
        <v>1004.2629909882996</v>
      </c>
      <c r="E7" s="3">
        <f>1/(1+Inputs!$B$4)^A7</f>
        <v>0.6830134553650705</v>
      </c>
      <c r="F7" s="2">
        <f>D7*E7</f>
        <v>685.9251355701792</v>
      </c>
    </row>
    <row r="8">
      <c r="A8" s="4">
        <v>5.0</v>
      </c>
      <c r="B8" s="2">
        <f>B7*(1+Inputs!$B$6)</f>
        <v>63459.56323423</v>
      </c>
      <c r="C8" s="3">
        <f>Inputs!$B$3-Inputs!$B$4</f>
        <v>0.016299999999999995</v>
      </c>
      <c r="D8" s="2">
        <f>B8*C8</f>
        <v>1034.3908807179487</v>
      </c>
      <c r="E8" s="3">
        <f>1/(1+Inputs!$B$4)^A8</f>
        <v>0.6209213230591549</v>
      </c>
      <c r="F8" s="2">
        <f>D8*E8</f>
        <v>642.2753542157132</v>
      </c>
    </row>
    <row r="9">
      <c r="A9" s="4">
        <v>6.0</v>
      </c>
      <c r="B9" s="2">
        <f>B8*(1+Inputs!$B$6)</f>
        <v>65363.350131256906</v>
      </c>
      <c r="C9" s="3">
        <f>Inputs!$B$3-Inputs!$B$4</f>
        <v>0.016299999999999995</v>
      </c>
      <c r="D9" s="2">
        <f>B9*C9</f>
        <v>1065.4226071394874</v>
      </c>
      <c r="E9" s="3">
        <f>1/(1+Inputs!$B$4)^A9</f>
        <v>0.5644739300537772</v>
      </c>
      <c r="F9" s="2">
        <f>D9*E9</f>
        <v>601.403286220168</v>
      </c>
    </row>
    <row r="10">
      <c r="A10" s="4">
        <v>7.0</v>
      </c>
      <c r="B10" s="2">
        <f>B9*(1+Inputs!$B$6)</f>
        <v>67324.25063519462</v>
      </c>
      <c r="C10" s="3">
        <f>Inputs!$B$3-Inputs!$B$4</f>
        <v>0.016299999999999995</v>
      </c>
      <c r="D10" s="2">
        <f>B10*C10</f>
        <v>1097.385285353672</v>
      </c>
      <c r="E10" s="3">
        <f>1/(1+Inputs!$B$4)^A10</f>
        <v>0.5131581182307065</v>
      </c>
      <c r="F10" s="2">
        <f>D10*E10</f>
        <v>563.1321680061571</v>
      </c>
    </row>
    <row r="11">
      <c r="A11" s="4">
        <v>8.0</v>
      </c>
      <c r="B11" s="2">
        <f>B10*(1+Inputs!$B$6)</f>
        <v>69343.97815425046</v>
      </c>
      <c r="C11" s="3">
        <f>Inputs!$B$3-Inputs!$B$4</f>
        <v>0.016299999999999995</v>
      </c>
      <c r="D11" s="2">
        <f>B11*C11</f>
        <v>1130.3068439142821</v>
      </c>
      <c r="E11" s="3">
        <f>1/(1+Inputs!$B$4)^A11</f>
        <v>0.4665073802097331</v>
      </c>
      <c r="F11" s="2">
        <f>D11*E11</f>
        <v>527.2964845875834</v>
      </c>
    </row>
    <row r="12">
      <c r="A12" s="4">
        <v>9.0</v>
      </c>
      <c r="B12" s="2">
        <f>B11*(1+Inputs!$B$6)</f>
        <v>71424.29749887798</v>
      </c>
      <c r="C12" s="3">
        <f>Inputs!$B$3-Inputs!$B$4</f>
        <v>0.016299999999999995</v>
      </c>
      <c r="D12" s="2">
        <f>B12*C12</f>
        <v>1164.2160492317107</v>
      </c>
      <c r="E12" s="3">
        <f>1/(1+Inputs!$B$4)^A12</f>
        <v>0.42409761837248455</v>
      </c>
      <c r="F12" s="2">
        <f>D12*E12</f>
        <v>493.74125375019173</v>
      </c>
    </row>
    <row r="13">
      <c r="A13" s="4">
        <v>10.0</v>
      </c>
      <c r="B13" s="2">
        <f>B12*(1+Inputs!$B$6)</f>
        <v>73567.02642384432</v>
      </c>
      <c r="C13" s="3">
        <f>Inputs!$B$3-Inputs!$B$4</f>
        <v>0.016299999999999995</v>
      </c>
      <c r="D13" s="2">
        <f>B13*C13</f>
        <v>1199.142530708662</v>
      </c>
      <c r="E13" s="3">
        <f>1/(1+Inputs!$B$4)^A13</f>
        <v>0.3855432894295314</v>
      </c>
      <c r="F13" s="2">
        <f>D13*E13</f>
        <v>462.32135578427045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56383.0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188.8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0.118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230.0</v>
      </c>
      <c r="C4" s="3">
        <v>0.1372</v>
      </c>
      <c r="D4" s="3">
        <v>0.35</v>
      </c>
      <c r="E4" s="3">
        <v>0.2182</v>
      </c>
    </row>
    <row r="5">
      <c r="A5" t="inlineStr">
        <is>
          <t xml:space="preserve">Base</t>
        </is>
      </c>
      <c r="B5" s="2">
        <v>199.0</v>
      </c>
      <c r="C5" s="3">
        <v>0.1228</v>
      </c>
      <c r="D5" s="3">
        <v>0.45</v>
      </c>
      <c r="E5" s="3">
        <v>0.054</v>
      </c>
    </row>
    <row r="6">
      <c r="A6" t="inlineStr">
        <is>
          <t xml:space="preserve">Bear</t>
        </is>
      </c>
      <c r="B6" s="2">
        <v>165.0</v>
      </c>
      <c r="C6" s="3">
        <v>0.1069</v>
      </c>
      <c r="D6" s="3">
        <v>0.2</v>
      </c>
      <c r="E6" s="3">
        <v>-0.1261</v>
      </c>
    </row>
    <row r="7">
      <c r="A7" t="inlineStr" s="1">
        <is>
          <t xml:space="preserve">E[r] (probability-weighted)</t>
        </is>
      </c>
      <c r="E7" s="3">
        <v>0.0755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191.1255</v>
      </c>
      <c r="C4" s="4">
        <v>300.34</v>
      </c>
      <c r="D4" s="4">
        <v>409.5545</v>
      </c>
      <c r="E4" s="4">
        <v>518.7691</v>
      </c>
      <c r="F4" s="4">
        <v>627.9836</v>
      </c>
      <c r="G4" s="4">
        <v>737.1982</v>
      </c>
      <c r="H4" s="4">
        <v>846.4127</v>
      </c>
    </row>
    <row r="5">
      <c r="A5" t="inlineStr" s="1">
        <is>
          <t xml:space="preserve">9.25%</t>
        </is>
      </c>
      <c r="B5" s="4">
        <v>168.1904</v>
      </c>
      <c r="C5" s="4">
        <v>264.2992</v>
      </c>
      <c r="D5" s="4">
        <v>360.408</v>
      </c>
      <c r="E5" s="4">
        <v>456.5168</v>
      </c>
      <c r="F5" s="4">
        <v>552.6256</v>
      </c>
      <c r="G5" s="4">
        <v>648.7344</v>
      </c>
      <c r="H5" s="4">
        <v>744.8432</v>
      </c>
    </row>
    <row r="6">
      <c r="A6" t="inlineStr" s="1">
        <is>
          <t xml:space="preserve">10.00%</t>
        </is>
      </c>
      <c r="B6" s="4">
        <v>150.17</v>
      </c>
      <c r="C6" s="4">
        <v>235.9814</v>
      </c>
      <c r="D6" s="4">
        <v>321.7929</v>
      </c>
      <c r="E6" s="4">
        <v>407.6043</v>
      </c>
      <c r="F6" s="4">
        <v>493.4157</v>
      </c>
      <c r="G6" s="4">
        <v>579.2271</v>
      </c>
      <c r="H6" s="4">
        <v>665.0386</v>
      </c>
    </row>
    <row r="7">
      <c r="A7" t="inlineStr" s="1">
        <is>
          <t xml:space="preserve">10.75%</t>
        </is>
      </c>
      <c r="B7" s="4">
        <v>135.6374</v>
      </c>
      <c r="C7" s="4">
        <v>213.1445</v>
      </c>
      <c r="D7" s="4">
        <v>290.6516</v>
      </c>
      <c r="E7" s="4">
        <v>368.1587</v>
      </c>
      <c r="F7" s="4">
        <v>445.6658</v>
      </c>
      <c r="G7" s="4">
        <v>523.1729</v>
      </c>
      <c r="H7" s="4">
        <v>600.68</v>
      </c>
    </row>
    <row r="8">
      <c r="A8" t="inlineStr" s="1">
        <is>
          <t xml:space="preserve">11.50%</t>
        </is>
      </c>
      <c r="B8" s="4">
        <v>123.6694</v>
      </c>
      <c r="C8" s="4">
        <v>194.3376</v>
      </c>
      <c r="D8" s="4">
        <v>265.0059</v>
      </c>
      <c r="E8" s="4">
        <v>335.6741</v>
      </c>
      <c r="F8" s="4">
        <v>406.3424</v>
      </c>
      <c r="G8" s="4">
        <v>477.0106</v>
      </c>
      <c r="H8" s="4">
        <v>547.6788</v>
      </c>
    </row>
    <row r="9"/>
    <row r="10">
      <c r="A10" t="inlineStr">
        <is>
          <t xml:space="preserve">Bold cells ≥ current price (188.8). Dominated by cost of equity and sustainable ROE.</t>
        </is>
      </c>
    </row>
  </sheetData>
</worksheet>
</file>