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Sampo (SAMPO.HE)</t>
        </is>
      </c>
    </row>
    <row r="2">
      <c r="A2" t="inlineStr">
        <is>
          <t xml:space="preserve">equity frame (residual income / ROE − Ke)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0.2202</v>
      </c>
    </row>
    <row r="6">
      <c r="A6" t="inlineStr">
        <is>
          <t xml:space="preserve">Book value / share</t>
        </is>
      </c>
      <c r="B6" s="2">
        <v>3.09</v>
      </c>
    </row>
    <row r="7">
      <c r="A7" t="inlineStr">
        <is>
          <t xml:space="preserve">Sustainable ROE (observed)</t>
        </is>
      </c>
      <c r="B7" s="3">
        <v>0.2032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10.82</v>
      </c>
    </row>
    <row r="10">
      <c r="A10" t="inlineStr">
        <is>
          <t xml:space="preserve">Current P/B</t>
        </is>
      </c>
      <c r="B10" s="2">
        <v>2.9266</v>
      </c>
    </row>
    <row r="11">
      <c r="A11" t="inlineStr">
        <is>
          <t xml:space="preserve">Justified P/B</t>
        </is>
      </c>
      <c r="B11" s="2">
        <v>2.664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8205.0</v>
      </c>
    </row>
    <row r="3">
      <c r="A3" t="inlineStr">
        <is>
          <t xml:space="preserve">Sustainable ROE</t>
        </is>
      </c>
      <c r="B3" s="6">
        <v>0.2032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2655.67</v>
      </c>
    </row>
    <row r="9">
      <c r="A9" t="inlineStr">
        <is>
          <t xml:space="preserve">Share price</t>
        </is>
      </c>
      <c r="B9" s="5">
        <v>9.042</v>
      </c>
    </row>
    <row r="10"/>
    <row r="11">
      <c r="A11" t="inlineStr">
        <is>
          <t xml:space="preserve">Book value / share  = equity / shares</t>
        </is>
      </c>
      <c r="B11" s="2">
        <f>B2/B8</f>
        <v>3.09</v>
      </c>
    </row>
    <row r="12">
      <c r="A12" t="inlineStr">
        <is>
          <t xml:space="preserve">Market cap  = price × shares</t>
        </is>
      </c>
      <c r="B12" s="4">
        <f>B9*B8</f>
        <v>24012.56814</v>
      </c>
    </row>
    <row r="13">
      <c r="A13" t="inlineStr">
        <is>
          <t xml:space="preserve">Current P/B  = mcap / book</t>
        </is>
      </c>
      <c r="B13" s="2">
        <f>B12/B2</f>
        <v>2.926577469835466</v>
      </c>
    </row>
    <row r="14">
      <c r="A14" t="inlineStr">
        <is>
          <t xml:space="preserve">Justified P/B  = (ROE−g)/(Ke−g)</t>
        </is>
      </c>
      <c r="B14" s="2">
        <f>(B3-B6)/(B4-B6)</f>
        <v>2.6646153846153844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8205.0</v>
      </c>
      <c r="C4" s="3">
        <f>Inputs!$B$3-Inputs!$B$4</f>
        <v>0.10819999999999999</v>
      </c>
      <c r="D4" s="2">
        <f>B4*C4</f>
        <v>887.781</v>
      </c>
      <c r="E4" s="3">
        <f>1/(1+Inputs!$B$4)^A4</f>
        <v>0.9132420091324202</v>
      </c>
      <c r="F4" s="2">
        <f>D4*E4</f>
        <v>810.758904109589</v>
      </c>
    </row>
    <row r="5">
      <c r="A5" s="4">
        <v>2.0</v>
      </c>
      <c r="B5" s="2">
        <f>B4*(1+Inputs!$B$6)</f>
        <v>8451.15</v>
      </c>
      <c r="C5" s="3">
        <f>Inputs!$B$3-Inputs!$B$4</f>
        <v>0.10819999999999999</v>
      </c>
      <c r="D5" s="2">
        <f>B5*C5</f>
        <v>914.4144299999999</v>
      </c>
      <c r="E5" s="3">
        <f>1/(1+Inputs!$B$4)^A5</f>
        <v>0.8340109672442193</v>
      </c>
      <c r="F5" s="2">
        <f>D5*E5</f>
        <v>762.6316632263714</v>
      </c>
    </row>
    <row r="6">
      <c r="A6" s="4">
        <v>3.0</v>
      </c>
      <c r="B6" s="2">
        <f>B5*(1+Inputs!$B$6)</f>
        <v>8704.6845</v>
      </c>
      <c r="C6" s="3">
        <f>Inputs!$B$3-Inputs!$B$4</f>
        <v>0.10819999999999999</v>
      </c>
      <c r="D6" s="2">
        <f>B6*C6</f>
        <v>941.8468628999999</v>
      </c>
      <c r="E6" s="3">
        <f>1/(1+Inputs!$B$4)^A6</f>
        <v>0.7616538513645839</v>
      </c>
      <c r="F6" s="2">
        <f>D6*E6</f>
        <v>717.3612905234361</v>
      </c>
    </row>
    <row r="7">
      <c r="A7" s="4">
        <v>4.0</v>
      </c>
      <c r="B7" s="2">
        <f>B6*(1+Inputs!$B$6)</f>
        <v>8965.825035</v>
      </c>
      <c r="C7" s="3">
        <f>Inputs!$B$3-Inputs!$B$4</f>
        <v>0.10819999999999999</v>
      </c>
      <c r="D7" s="2">
        <f>B7*C7</f>
        <v>970.1022687869998</v>
      </c>
      <c r="E7" s="3">
        <f>1/(1+Inputs!$B$4)^A7</f>
        <v>0.6955742934836383</v>
      </c>
      <c r="F7" s="2">
        <f>D7*E7</f>
        <v>674.778200218392</v>
      </c>
    </row>
    <row r="8">
      <c r="A8" s="4">
        <v>5.0</v>
      </c>
      <c r="B8" s="2">
        <f>B7*(1+Inputs!$B$6)</f>
        <v>9234.79978605</v>
      </c>
      <c r="C8" s="3">
        <f>Inputs!$B$3-Inputs!$B$4</f>
        <v>0.10819999999999999</v>
      </c>
      <c r="D8" s="2">
        <f>B8*C8</f>
        <v>999.2053368506099</v>
      </c>
      <c r="E8" s="3">
        <f>1/(1+Inputs!$B$4)^A8</f>
        <v>0.6352276652818615</v>
      </c>
      <c r="F8" s="2">
        <f>D8*E8</f>
        <v>634.7228732647889</v>
      </c>
    </row>
    <row r="9">
      <c r="A9" s="4">
        <v>6.0</v>
      </c>
      <c r="B9" s="2">
        <f>B8*(1+Inputs!$B$6)</f>
        <v>9511.843779631501</v>
      </c>
      <c r="C9" s="3">
        <f>Inputs!$B$3-Inputs!$B$4</f>
        <v>0.10819999999999999</v>
      </c>
      <c r="D9" s="2">
        <f>B9*C9</f>
        <v>1029.1814969561283</v>
      </c>
      <c r="E9" s="3">
        <f>1/(1+Inputs!$B$4)^A9</f>
        <v>0.5801165892985036</v>
      </c>
      <c r="F9" s="2">
        <f>D9*E9</f>
        <v>597.0452597833174</v>
      </c>
    </row>
    <row r="10">
      <c r="A10" s="4">
        <v>7.0</v>
      </c>
      <c r="B10" s="2">
        <f>B9*(1+Inputs!$B$6)</f>
        <v>9797.199093020447</v>
      </c>
      <c r="C10" s="3">
        <f>Inputs!$B$3-Inputs!$B$4</f>
        <v>0.10819999999999999</v>
      </c>
      <c r="D10" s="2">
        <f>B10*C10</f>
        <v>1060.0569418648122</v>
      </c>
      <c r="E10" s="3">
        <f>1/(1+Inputs!$B$4)^A10</f>
        <v>0.5297868395420124</v>
      </c>
      <c r="F10" s="2">
        <f>D10*E10</f>
        <v>561.6042169651297</v>
      </c>
    </row>
    <row r="11">
      <c r="A11" s="4">
        <v>8.0</v>
      </c>
      <c r="B11" s="2">
        <f>B10*(1+Inputs!$B$6)</f>
        <v>10091.11506581106</v>
      </c>
      <c r="C11" s="3">
        <f>Inputs!$B$3-Inputs!$B$4</f>
        <v>0.10819999999999999</v>
      </c>
      <c r="D11" s="2">
        <f>B11*C11</f>
        <v>1091.8586501207567</v>
      </c>
      <c r="E11" s="3">
        <f>1/(1+Inputs!$B$4)^A11</f>
        <v>0.4838235977552625</v>
      </c>
      <c r="F11" s="2">
        <f>D11*E11</f>
        <v>528.2669803416289</v>
      </c>
    </row>
    <row r="12">
      <c r="A12" s="4">
        <v>9.0</v>
      </c>
      <c r="B12" s="2">
        <f>B11*(1+Inputs!$B$6)</f>
        <v>10393.848517785393</v>
      </c>
      <c r="C12" s="3">
        <f>Inputs!$B$3-Inputs!$B$4</f>
        <v>0.10819999999999999</v>
      </c>
      <c r="D12" s="2">
        <f>B12*C12</f>
        <v>1124.6144096243795</v>
      </c>
      <c r="E12" s="3">
        <f>1/(1+Inputs!$B$4)^A12</f>
        <v>0.4418480344796918</v>
      </c>
      <c r="F12" s="2">
        <f>D12*E12</f>
        <v>496.90866644007104</v>
      </c>
    </row>
    <row r="13">
      <c r="A13" s="4">
        <v>10.0</v>
      </c>
      <c r="B13" s="2">
        <f>B12*(1+Inputs!$B$6)</f>
        <v>10705.663973318955</v>
      </c>
      <c r="C13" s="3">
        <f>Inputs!$B$3-Inputs!$B$4</f>
        <v>0.10819999999999999</v>
      </c>
      <c r="D13" s="2">
        <f>B13*C13</f>
        <v>1158.3528419131108</v>
      </c>
      <c r="E13" s="3">
        <f>1/(1+Inputs!$B$4)^A13</f>
        <v>0.40351418673944456</v>
      </c>
      <c r="F13" s="2">
        <f>D13*E13</f>
        <v>467.41180496189327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8205.0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9.042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0.2202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11.5</v>
      </c>
      <c r="C4" s="3">
        <v>0.2719</v>
      </c>
      <c r="D4" s="3">
        <v>0.35</v>
      </c>
      <c r="E4" s="3">
        <v>0.2718</v>
      </c>
    </row>
    <row r="5">
      <c r="A5" t="inlineStr">
        <is>
          <t xml:space="preserve">Base</t>
        </is>
      </c>
      <c r="B5" s="2">
        <v>10.2</v>
      </c>
      <c r="C5" s="3">
        <v>0.2446</v>
      </c>
      <c r="D5" s="3">
        <v>0.45</v>
      </c>
      <c r="E5" s="3">
        <v>0.1281</v>
      </c>
    </row>
    <row r="6">
      <c r="A6" t="inlineStr">
        <is>
          <t xml:space="preserve">Bear</t>
        </is>
      </c>
      <c r="B6" s="2">
        <v>8.0</v>
      </c>
      <c r="C6" s="3">
        <v>0.1983</v>
      </c>
      <c r="D6" s="3">
        <v>0.2</v>
      </c>
      <c r="E6" s="3">
        <v>-0.1152</v>
      </c>
    </row>
    <row r="7">
      <c r="A7" t="inlineStr" s="1">
        <is>
          <t xml:space="preserve">E[r] (probability-weighted)</t>
        </is>
      </c>
      <c r="E7" s="3">
        <v>0.1297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4.326</v>
      </c>
      <c r="C4" s="4">
        <v>6.798</v>
      </c>
      <c r="D4" s="4">
        <v>9.27</v>
      </c>
      <c r="E4" s="4">
        <v>11.742</v>
      </c>
      <c r="F4" s="4">
        <v>14.214</v>
      </c>
      <c r="G4" s="4">
        <v>16.686</v>
      </c>
      <c r="H4" s="4">
        <v>19.158</v>
      </c>
    </row>
    <row r="5">
      <c r="A5" t="inlineStr" s="1">
        <is>
          <t xml:space="preserve">8.75%</t>
        </is>
      </c>
      <c r="B5" s="4">
        <v>3.7617</v>
      </c>
      <c r="C5" s="4">
        <v>5.9113</v>
      </c>
      <c r="D5" s="4">
        <v>8.0609</v>
      </c>
      <c r="E5" s="4">
        <v>10.2104</v>
      </c>
      <c r="F5" s="4">
        <v>12.36</v>
      </c>
      <c r="G5" s="4">
        <v>14.5096</v>
      </c>
      <c r="H5" s="4">
        <v>16.6591</v>
      </c>
    </row>
    <row r="6">
      <c r="A6" t="inlineStr" s="1">
        <is>
          <t xml:space="preserve">9.50%</t>
        </is>
      </c>
      <c r="B6" s="4">
        <v>3.3277</v>
      </c>
      <c r="C6" s="4">
        <v>5.2292</v>
      </c>
      <c r="D6" s="4">
        <v>7.1308</v>
      </c>
      <c r="E6" s="4">
        <v>9.0323</v>
      </c>
      <c r="F6" s="4">
        <v>10.9338</v>
      </c>
      <c r="G6" s="4">
        <v>12.8354</v>
      </c>
      <c r="H6" s="4">
        <v>14.7369</v>
      </c>
    </row>
    <row r="7">
      <c r="A7" t="inlineStr" s="1">
        <is>
          <t xml:space="preserve">10.25%</t>
        </is>
      </c>
      <c r="B7" s="4">
        <v>2.9834</v>
      </c>
      <c r="C7" s="4">
        <v>4.6883</v>
      </c>
      <c r="D7" s="4">
        <v>6.3931</v>
      </c>
      <c r="E7" s="4">
        <v>8.0979</v>
      </c>
      <c r="F7" s="4">
        <v>9.8028</v>
      </c>
      <c r="G7" s="4">
        <v>11.5076</v>
      </c>
      <c r="H7" s="4">
        <v>13.2124</v>
      </c>
    </row>
    <row r="8">
      <c r="A8" t="inlineStr" s="1">
        <is>
          <t xml:space="preserve">11.00%</t>
        </is>
      </c>
      <c r="B8" s="4">
        <v>2.7038</v>
      </c>
      <c r="C8" s="4">
        <v>4.2488</v>
      </c>
      <c r="D8" s="4">
        <v>5.7937</v>
      </c>
      <c r="E8" s="4">
        <v>7.3387</v>
      </c>
      <c r="F8" s="4">
        <v>8.8837</v>
      </c>
      <c r="G8" s="4">
        <v>10.4288</v>
      </c>
      <c r="H8" s="4">
        <v>11.9738</v>
      </c>
    </row>
    <row r="9"/>
    <row r="10">
      <c r="A10" t="inlineStr">
        <is>
          <t xml:space="preserve">Bold cells ≥ current price (9.042). Dominated by cost of equity and sustainable ROE.</t>
        </is>
      </c>
    </row>
  </sheetData>
</worksheet>
</file>