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Ringkjobing Landbobank (RILBA.CO)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0.235</v>
      </c>
    </row>
    <row r="6">
      <c r="A6" t="inlineStr">
        <is>
          <t xml:space="preserve">Book value / share</t>
        </is>
      </c>
      <c r="B6" s="2">
        <v>473.98</v>
      </c>
    </row>
    <row r="7">
      <c r="A7" t="inlineStr">
        <is>
          <t xml:space="preserve">Sustainable ROE (observed)</t>
        </is>
      </c>
      <c r="B7" s="3">
        <v>0.2002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10.52</v>
      </c>
    </row>
    <row r="10">
      <c r="A10" t="inlineStr">
        <is>
          <t xml:space="preserve">Current P/B</t>
        </is>
      </c>
      <c r="B10" s="2">
        <v>3.1541</v>
      </c>
    </row>
    <row r="11">
      <c r="A11" t="inlineStr">
        <is>
          <t xml:space="preserve">Justified P/B</t>
        </is>
      </c>
      <c r="B11" s="2">
        <v>2.619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11403.3</v>
      </c>
    </row>
    <row r="3">
      <c r="A3" t="inlineStr">
        <is>
          <t xml:space="preserve">Sustainable ROE</t>
        </is>
      </c>
      <c r="B3" s="6">
        <v>0.2002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24.058</v>
      </c>
    </row>
    <row r="9">
      <c r="A9" t="inlineStr">
        <is>
          <t xml:space="preserve">Share price</t>
        </is>
      </c>
      <c r="B9" s="5">
        <v>1495.0</v>
      </c>
    </row>
    <row r="10"/>
    <row r="11">
      <c r="A11" t="inlineStr">
        <is>
          <t xml:space="preserve">Book value / share  = equity / shares</t>
        </is>
      </c>
      <c r="B11" s="2">
        <f>B2/B8</f>
        <v>473.98</v>
      </c>
    </row>
    <row r="12">
      <c r="A12" t="inlineStr">
        <is>
          <t xml:space="preserve">Market cap  = price × shares</t>
        </is>
      </c>
      <c r="B12" s="4">
        <f>B9*B8</f>
        <v>35966.71</v>
      </c>
    </row>
    <row r="13">
      <c r="A13" t="inlineStr">
        <is>
          <t xml:space="preserve">Current P/B  = mcap / book</t>
        </is>
      </c>
      <c r="B13" s="2">
        <f>B12/B2</f>
        <v>3.1540615435882597</v>
      </c>
    </row>
    <row r="14">
      <c r="A14" t="inlineStr">
        <is>
          <t xml:space="preserve">Justified P/B  = (ROE−g)/(Ke−g)</t>
        </is>
      </c>
      <c r="B14" s="2">
        <f>(B3-B6)/(B4-B6)</f>
        <v>2.6184615384615384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11403.3</v>
      </c>
      <c r="C4" s="3">
        <f>Inputs!$B$3-Inputs!$B$4</f>
        <v>0.10519999999999999</v>
      </c>
      <c r="D4" s="2">
        <f>B4*C4</f>
        <v>1199.6271599999998</v>
      </c>
      <c r="E4" s="3">
        <f>1/(1+Inputs!$B$4)^A4</f>
        <v>0.9132420091324202</v>
      </c>
      <c r="F4" s="2">
        <f>D4*E4</f>
        <v>1095.549917808219</v>
      </c>
    </row>
    <row r="5">
      <c r="A5" s="4">
        <v>2.0</v>
      </c>
      <c r="B5" s="2">
        <f>B4*(1+Inputs!$B$6)</f>
        <v>11745.399</v>
      </c>
      <c r="C5" s="3">
        <f>Inputs!$B$3-Inputs!$B$4</f>
        <v>0.10519999999999999</v>
      </c>
      <c r="D5" s="2">
        <f>B5*C5</f>
        <v>1235.6159747999998</v>
      </c>
      <c r="E5" s="3">
        <f>1/(1+Inputs!$B$4)^A5</f>
        <v>0.8340109672442193</v>
      </c>
      <c r="F5" s="2">
        <f>D5*E5</f>
        <v>1030.5172742853567</v>
      </c>
    </row>
    <row r="6">
      <c r="A6" s="4">
        <v>3.0</v>
      </c>
      <c r="B6" s="2">
        <f>B5*(1+Inputs!$B$6)</f>
        <v>12097.76097</v>
      </c>
      <c r="C6" s="3">
        <f>Inputs!$B$3-Inputs!$B$4</f>
        <v>0.10519999999999999</v>
      </c>
      <c r="D6" s="2">
        <f>B6*C6</f>
        <v>1272.6844540439997</v>
      </c>
      <c r="E6" s="3">
        <f>1/(1+Inputs!$B$4)^A6</f>
        <v>0.7616538513645839</v>
      </c>
      <c r="F6" s="2">
        <f>D6*E6</f>
        <v>969.3450159944451</v>
      </c>
    </row>
    <row r="7">
      <c r="A7" s="4">
        <v>4.0</v>
      </c>
      <c r="B7" s="2">
        <f>B6*(1+Inputs!$B$6)</f>
        <v>12460.6937991</v>
      </c>
      <c r="C7" s="3">
        <f>Inputs!$B$3-Inputs!$B$4</f>
        <v>0.10519999999999999</v>
      </c>
      <c r="D7" s="2">
        <f>B7*C7</f>
        <v>1310.8649876653199</v>
      </c>
      <c r="E7" s="3">
        <f>1/(1+Inputs!$B$4)^A7</f>
        <v>0.6955742934836383</v>
      </c>
      <c r="F7" s="2">
        <f>D7*E7</f>
        <v>911.8039876477432</v>
      </c>
    </row>
    <row r="8">
      <c r="A8" s="4">
        <v>5.0</v>
      </c>
      <c r="B8" s="2">
        <f>B7*(1+Inputs!$B$6)</f>
        <v>12834.514613072999</v>
      </c>
      <c r="C8" s="3">
        <f>Inputs!$B$3-Inputs!$B$4</f>
        <v>0.10519999999999999</v>
      </c>
      <c r="D8" s="2">
        <f>B8*C8</f>
        <v>1350.1909372952794</v>
      </c>
      <c r="E8" s="3">
        <f>1/(1+Inputs!$B$4)^A8</f>
        <v>0.6352276652818615</v>
      </c>
      <c r="F8" s="2">
        <f>D8*E8</f>
        <v>857.6786367828086</v>
      </c>
    </row>
    <row r="9">
      <c r="A9" s="4">
        <v>6.0</v>
      </c>
      <c r="B9" s="2">
        <f>B8*(1+Inputs!$B$6)</f>
        <v>13219.550051465189</v>
      </c>
      <c r="C9" s="3">
        <f>Inputs!$B$3-Inputs!$B$4</f>
        <v>0.10519999999999999</v>
      </c>
      <c r="D9" s="2">
        <f>B9*C9</f>
        <v>1390.6966654141377</v>
      </c>
      <c r="E9" s="3">
        <f>1/(1+Inputs!$B$4)^A9</f>
        <v>0.5801165892985036</v>
      </c>
      <c r="F9" s="2">
        <f>D9*E9</f>
        <v>806.7662062888518</v>
      </c>
    </row>
    <row r="10">
      <c r="A10" s="4">
        <v>7.0</v>
      </c>
      <c r="B10" s="2">
        <f>B9*(1+Inputs!$B$6)</f>
        <v>13616.136553009144</v>
      </c>
      <c r="C10" s="3">
        <f>Inputs!$B$3-Inputs!$B$4</f>
        <v>0.10519999999999999</v>
      </c>
      <c r="D10" s="2">
        <f>B10*C10</f>
        <v>1432.417565376562</v>
      </c>
      <c r="E10" s="3">
        <f>1/(1+Inputs!$B$4)^A10</f>
        <v>0.5297868395420124</v>
      </c>
      <c r="F10" s="2">
        <f>D10*E10</f>
        <v>758.8759748653127</v>
      </c>
    </row>
    <row r="11">
      <c r="A11" s="4">
        <v>8.0</v>
      </c>
      <c r="B11" s="2">
        <f>B10*(1+Inputs!$B$6)</f>
        <v>14024.62064959942</v>
      </c>
      <c r="C11" s="3">
        <f>Inputs!$B$3-Inputs!$B$4</f>
        <v>0.10519999999999999</v>
      </c>
      <c r="D11" s="2">
        <f>B11*C11</f>
        <v>1475.3900923378587</v>
      </c>
      <c r="E11" s="3">
        <f>1/(1+Inputs!$B$4)^A11</f>
        <v>0.4838235977552625</v>
      </c>
      <c r="F11" s="2">
        <f>D11*E11</f>
        <v>713.8285425673718</v>
      </c>
    </row>
    <row r="12">
      <c r="A12" s="4">
        <v>9.0</v>
      </c>
      <c r="B12" s="2">
        <f>B11*(1+Inputs!$B$6)</f>
        <v>14445.359269087403</v>
      </c>
      <c r="C12" s="3">
        <f>Inputs!$B$3-Inputs!$B$4</f>
        <v>0.10519999999999999</v>
      </c>
      <c r="D12" s="2">
        <f>B12*C12</f>
        <v>1519.6517951079945</v>
      </c>
      <c r="E12" s="3">
        <f>1/(1+Inputs!$B$4)^A12</f>
        <v>0.4418480344796918</v>
      </c>
      <c r="F12" s="2">
        <f>D12*E12</f>
        <v>671.4551587620027</v>
      </c>
    </row>
    <row r="13">
      <c r="A13" s="4">
        <v>10.0</v>
      </c>
      <c r="B13" s="2">
        <f>B12*(1+Inputs!$B$6)</f>
        <v>14878.720047160026</v>
      </c>
      <c r="C13" s="3">
        <f>Inputs!$B$3-Inputs!$B$4</f>
        <v>0.10519999999999999</v>
      </c>
      <c r="D13" s="2">
        <f>B13*C13</f>
        <v>1565.2413489612345</v>
      </c>
      <c r="E13" s="3">
        <f>1/(1+Inputs!$B$4)^A13</f>
        <v>0.40351418673944456</v>
      </c>
      <c r="F13" s="2">
        <f>D13*E13</f>
        <v>631.5970899770437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11403.3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1495.0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0.235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1750.0</v>
      </c>
      <c r="C4" s="3">
        <v>0.27</v>
      </c>
      <c r="D4" s="3">
        <v>0.3</v>
      </c>
      <c r="E4" s="3">
        <v>0.1706</v>
      </c>
    </row>
    <row r="5">
      <c r="A5" t="inlineStr">
        <is>
          <t xml:space="preserve">Base</t>
        </is>
      </c>
      <c r="B5" s="2">
        <v>1500.0</v>
      </c>
      <c r="C5" s="3">
        <v>0.2357</v>
      </c>
      <c r="D5" s="3">
        <v>0.45</v>
      </c>
      <c r="E5" s="3">
        <v>0.0033</v>
      </c>
    </row>
    <row r="6">
      <c r="A6" t="inlineStr">
        <is>
          <t xml:space="preserve">Bear</t>
        </is>
      </c>
      <c r="B6" s="2">
        <v>1200.0</v>
      </c>
      <c r="C6" s="3">
        <v>0.1946</v>
      </c>
      <c r="D6" s="3">
        <v>0.25</v>
      </c>
      <c r="E6" s="3">
        <v>-0.1973</v>
      </c>
    </row>
    <row r="7">
      <c r="A7" t="inlineStr" s="1">
        <is>
          <t xml:space="preserve">E[r] (probability-weighted)</t>
        </is>
      </c>
      <c r="E7" s="3">
        <v>0.0033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663.572</v>
      </c>
      <c r="C4" s="4">
        <v>1042.756</v>
      </c>
      <c r="D4" s="4">
        <v>1421.94</v>
      </c>
      <c r="E4" s="4">
        <v>1801.124</v>
      </c>
      <c r="F4" s="4">
        <v>2180.308</v>
      </c>
      <c r="G4" s="4">
        <v>2559.492</v>
      </c>
      <c r="H4" s="4">
        <v>2938.676</v>
      </c>
    </row>
    <row r="5">
      <c r="A5" t="inlineStr" s="1">
        <is>
          <t xml:space="preserve">8.75%</t>
        </is>
      </c>
      <c r="B5" s="4">
        <v>577.0191</v>
      </c>
      <c r="C5" s="4">
        <v>906.7443</v>
      </c>
      <c r="D5" s="4">
        <v>1236.4696</v>
      </c>
      <c r="E5" s="4">
        <v>1566.1948</v>
      </c>
      <c r="F5" s="4">
        <v>1895.92</v>
      </c>
      <c r="G5" s="4">
        <v>2225.6452</v>
      </c>
      <c r="H5" s="4">
        <v>2555.3704</v>
      </c>
    </row>
    <row r="6">
      <c r="A6" t="inlineStr" s="1">
        <is>
          <t xml:space="preserve">9.50%</t>
        </is>
      </c>
      <c r="B6" s="4">
        <v>510.44</v>
      </c>
      <c r="C6" s="4">
        <v>802.12</v>
      </c>
      <c r="D6" s="4">
        <v>1093.8</v>
      </c>
      <c r="E6" s="4">
        <v>1385.48</v>
      </c>
      <c r="F6" s="4">
        <v>1677.16</v>
      </c>
      <c r="G6" s="4">
        <v>1968.84</v>
      </c>
      <c r="H6" s="4">
        <v>2260.52</v>
      </c>
    </row>
    <row r="7">
      <c r="A7" t="inlineStr" s="1">
        <is>
          <t xml:space="preserve">10.25%</t>
        </is>
      </c>
      <c r="B7" s="4">
        <v>457.6359</v>
      </c>
      <c r="C7" s="4">
        <v>719.1421</v>
      </c>
      <c r="D7" s="4">
        <v>980.6483</v>
      </c>
      <c r="E7" s="4">
        <v>1242.1545</v>
      </c>
      <c r="F7" s="4">
        <v>1503.6607</v>
      </c>
      <c r="G7" s="4">
        <v>1765.1669</v>
      </c>
      <c r="H7" s="4">
        <v>2026.6731</v>
      </c>
    </row>
    <row r="8">
      <c r="A8" t="inlineStr" s="1">
        <is>
          <t xml:space="preserve">11.00%</t>
        </is>
      </c>
      <c r="B8" s="4">
        <v>414.7325</v>
      </c>
      <c r="C8" s="4">
        <v>651.7225</v>
      </c>
      <c r="D8" s="4">
        <v>888.7125</v>
      </c>
      <c r="E8" s="4">
        <v>1125.7025</v>
      </c>
      <c r="F8" s="4">
        <v>1362.6925</v>
      </c>
      <c r="G8" s="4">
        <v>1599.6825</v>
      </c>
      <c r="H8" s="4">
        <v>1836.6725</v>
      </c>
    </row>
    <row r="9"/>
    <row r="10">
      <c r="A10" t="inlineStr">
        <is>
          <t xml:space="preserve">Bold cells ≥ current price (1495.0). Dominated by cost of equity and sustainable ROE.</t>
        </is>
      </c>
    </row>
  </sheetData>
</worksheet>
</file>