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Pihlajalinna (PIHLIS.HE)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-0.0657</v>
      </c>
    </row>
    <row r="6">
      <c r="A6" t="inlineStr">
        <is>
          <t xml:space="preserve">No-growth value / share</t>
        </is>
      </c>
      <c r="B6" s="2">
        <v>12.8768</v>
      </c>
    </row>
    <row r="7">
      <c r="A7" t="inlineStr">
        <is>
          <t xml:space="preserve">ROIC</t>
        </is>
      </c>
      <c r="B7" s="3">
        <v>0.0935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1.35</v>
      </c>
    </row>
    <row r="10">
      <c r="A10" t="inlineStr">
        <is>
          <t xml:space="preserve">Economic Profit / EVA</t>
        </is>
      </c>
      <c r="B10" s="2">
        <v>6.296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43.6</v>
      </c>
    </row>
    <row r="3">
      <c r="A3" t="inlineStr">
        <is>
          <t xml:space="preserve">ROIC</t>
        </is>
      </c>
      <c r="B3" s="6">
        <v>0.0935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289.6</v>
      </c>
    </row>
    <row r="8">
      <c r="A8" t="inlineStr">
        <is>
          <t xml:space="preserve">Shares (m)</t>
        </is>
      </c>
      <c r="B8" s="5">
        <v>22.49</v>
      </c>
    </row>
    <row r="9">
      <c r="A9" t="inlineStr">
        <is>
          <t xml:space="preserve">Share price</t>
        </is>
      </c>
      <c r="B9" s="5">
        <v>10.86</v>
      </c>
    </row>
    <row r="10">
      <c r="A10" t="inlineStr">
        <is>
          <t xml:space="preserve">Stage-1 growth g (engine driver)</t>
        </is>
      </c>
      <c r="B10" s="6">
        <v>-0.0657</v>
      </c>
    </row>
    <row r="11"/>
    <row r="12">
      <c r="A12" t="inlineStr">
        <is>
          <t xml:space="preserve">Invested Capital  = NOPAT / ROIC</t>
        </is>
      </c>
      <c r="B12" s="2">
        <f>B2/B3</f>
        <v>466.3</v>
      </c>
    </row>
    <row r="13">
      <c r="A13" t="inlineStr">
        <is>
          <t xml:space="preserve">Market cap  = price × shares</t>
        </is>
      </c>
      <c r="B13" s="4">
        <f>B9*B8</f>
        <v>244.24139999999997</v>
      </c>
    </row>
    <row r="14">
      <c r="A14" t="inlineStr">
        <is>
          <t xml:space="preserve">Enterprise value  = mcap + net debt</t>
        </is>
      </c>
      <c r="B14" s="4">
        <f>B13+B7</f>
        <v>533.8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43.6</v>
      </c>
    </row>
    <row r="4">
      <c r="A4" t="inlineStr">
        <is>
          <t xml:space="preserve">Invested Capital</t>
        </is>
      </c>
      <c r="B4" s="2">
        <f>Inputs!B12</f>
        <v>466.3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37.304</v>
      </c>
    </row>
    <row r="7">
      <c r="A7" t="inlineStr">
        <is>
          <t xml:space="preserve">Economic Profit (EVA)  = NOPAT − charge</t>
        </is>
      </c>
      <c r="B7" s="2">
        <f>Inputs!B2-Inputs!B12*Inputs!B4</f>
        <v>6.295999999999999</v>
      </c>
    </row>
    <row r="8">
      <c r="A8" t="inlineStr">
        <is>
          <t xml:space="preserve">ROIC</t>
        </is>
      </c>
      <c r="B8" s="3">
        <f>Inputs!B3</f>
        <v>0.0935</v>
      </c>
    </row>
    <row r="9">
      <c r="A9" t="inlineStr">
        <is>
          <t xml:space="preserve">ROIC − WACC spread</t>
        </is>
      </c>
      <c r="B9" s="3">
        <f>Inputs!B3-Inputs!B4</f>
        <v>0.013499999999999998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40.73548</v>
      </c>
      <c r="C4" s="3">
        <f>Inputs!$B$10/Inputs!$B$3</f>
        <v>0.0</v>
      </c>
      <c r="D4" s="2">
        <f>B4*(1-C4)</f>
        <v>40.73548</v>
      </c>
      <c r="E4" s="3">
        <f>1/(1+Inputs!$B$4)^A4</f>
        <v>0.9259259259259258</v>
      </c>
      <c r="F4" s="2">
        <f>D4*E4</f>
        <v>37.718037037037035</v>
      </c>
    </row>
    <row r="5">
      <c r="A5" s="4">
        <v>2.0</v>
      </c>
      <c r="B5" s="2">
        <f>B4*(1+Inputs!$B$10)</f>
        <v>38.059158964000005</v>
      </c>
      <c r="C5" s="3">
        <f>Inputs!$B$10/Inputs!$B$3</f>
        <v>0.0</v>
      </c>
      <c r="D5" s="2">
        <f>B5*(1-C5)</f>
        <v>38.059158964000005</v>
      </c>
      <c r="E5" s="3">
        <f>1/(1+Inputs!$B$4)^A5</f>
        <v>0.8573388203017832</v>
      </c>
      <c r="F5" s="2">
        <f>D5*E5</f>
        <v>32.6295944478738</v>
      </c>
    </row>
    <row r="6">
      <c r="A6" s="4">
        <v>3.0</v>
      </c>
      <c r="B6" s="2">
        <f>B5*(1+Inputs!$B$10)</f>
        <v>35.558672220065205</v>
      </c>
      <c r="C6" s="3">
        <f>Inputs!$B$10/Inputs!$B$3</f>
        <v>0.0</v>
      </c>
      <c r="D6" s="2">
        <f>B6*(1-C6)</f>
        <v>35.558672220065205</v>
      </c>
      <c r="E6" s="3">
        <f>1/(1+Inputs!$B$4)^A6</f>
        <v>0.7938322410201696</v>
      </c>
      <c r="F6" s="2">
        <f>D6*E6</f>
        <v>28.22762045615601</v>
      </c>
    </row>
    <row r="7">
      <c r="A7" s="4">
        <v>4.0</v>
      </c>
      <c r="B7" s="2">
        <f>B6*(1+Inputs!$B$10)</f>
        <v>33.222467455206925</v>
      </c>
      <c r="C7" s="3">
        <f>Inputs!$B$10/Inputs!$B$3</f>
        <v>0.0</v>
      </c>
      <c r="D7" s="2">
        <f>B7*(1-C7)</f>
        <v>33.222467455206925</v>
      </c>
      <c r="E7" s="3">
        <f>1/(1+Inputs!$B$4)^A7</f>
        <v>0.7350298527964533</v>
      </c>
      <c r="F7" s="2">
        <f>D7*E7</f>
        <v>24.419505363135706</v>
      </c>
    </row>
    <row r="8">
      <c r="A8" s="4">
        <v>5.0</v>
      </c>
      <c r="B8" s="2">
        <f>B7*(1+Inputs!$B$10)</f>
        <v>31.039751343399832</v>
      </c>
      <c r="C8" s="3">
        <f>Inputs!$B$10/Inputs!$B$3</f>
        <v>0.0</v>
      </c>
      <c r="D8" s="2">
        <f>B8*(1-C8)</f>
        <v>31.039751343399832</v>
      </c>
      <c r="E8" s="3">
        <f>1/(1+Inputs!$B$4)^A8</f>
        <v>0.6805831970337529</v>
      </c>
      <c r="F8" s="2">
        <f>D8*E8</f>
        <v>21.125133204423786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10.86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-0.0657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14.5</v>
      </c>
      <c r="C4" s="3">
        <v>0.0594</v>
      </c>
      <c r="D4" s="3">
        <v>0.3</v>
      </c>
      <c r="E4" s="3">
        <v>0.3352</v>
      </c>
    </row>
    <row r="5">
      <c r="A5" t="inlineStr">
        <is>
          <t xml:space="preserve">Base</t>
        </is>
      </c>
      <c r="B5" s="2">
        <v>12.5</v>
      </c>
      <c r="C5" s="3">
        <v>-0.0127</v>
      </c>
      <c r="D5" s="3">
        <v>0.45</v>
      </c>
      <c r="E5" s="3">
        <v>0.151</v>
      </c>
    </row>
    <row r="6">
      <c r="A6" t="inlineStr">
        <is>
          <t xml:space="preserve">Bear</t>
        </is>
      </c>
      <c r="B6" s="2">
        <v>9.5</v>
      </c>
      <c r="C6" s="3">
        <v>-0.108</v>
      </c>
      <c r="D6" s="3">
        <v>0.25</v>
      </c>
      <c r="E6" s="3">
        <v>-0.1252</v>
      </c>
    </row>
    <row r="7">
      <c r="A7" t="inlineStr" s="1">
        <is>
          <t xml:space="preserve">E[r] (probability-weighted)</t>
        </is>
      </c>
      <c r="E7" s="3">
        <v>0.1372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21.7434</v>
      </c>
      <c r="C4" s="4">
        <v>23.8798</v>
      </c>
      <c r="D4" s="4">
        <v>25.3488</v>
      </c>
      <c r="E4" s="4">
        <v>27.6141</v>
      </c>
      <c r="F4" s="4">
        <v>29.1613</v>
      </c>
      <c r="G4" s="4">
        <v>33.1343</v>
      </c>
    </row>
    <row r="5">
      <c r="A5" t="inlineStr" s="1">
        <is>
          <t xml:space="preserve">7.25%</t>
        </is>
      </c>
      <c r="B5" s="4">
        <v>16.6174</v>
      </c>
      <c r="C5" s="4">
        <v>18.0021</v>
      </c>
      <c r="D5" s="4">
        <v>18.9223</v>
      </c>
      <c r="E5" s="4">
        <v>20.2874</v>
      </c>
      <c r="F5" s="4">
        <v>21.18</v>
      </c>
      <c r="G5" s="4">
        <v>23.3087</v>
      </c>
    </row>
    <row r="6">
      <c r="A6" t="inlineStr" s="1">
        <is>
          <t xml:space="preserve">8.00%</t>
        </is>
      </c>
      <c r="B6" s="4">
        <v>12.8779</v>
      </c>
      <c r="C6" s="4">
        <v>13.73</v>
      </c>
      <c r="D6" s="4">
        <v>14.262</v>
      </c>
      <c r="E6" s="4">
        <v>14.9917</v>
      </c>
      <c r="F6" s="4">
        <v>15.4232</v>
      </c>
      <c r="G6" s="4">
        <v>16.2568</v>
      </c>
    </row>
    <row r="7">
      <c r="A7" t="inlineStr" s="1">
        <is>
          <t xml:space="preserve">8.75%</t>
        </is>
      </c>
      <c r="B7" s="4">
        <v>10.0264</v>
      </c>
      <c r="C7" s="4">
        <v>10.4853</v>
      </c>
      <c r="D7" s="4">
        <v>10.7315</v>
      </c>
      <c r="E7" s="4">
        <v>10.9945</v>
      </c>
      <c r="F7" s="4">
        <v>11.0882</v>
      </c>
      <c r="G7" s="4">
        <v>10.9759</v>
      </c>
    </row>
    <row r="8">
      <c r="A8" t="inlineStr" s="1">
        <is>
          <t xml:space="preserve">9.50%</t>
        </is>
      </c>
      <c r="B8" s="4">
        <v>7.7778</v>
      </c>
      <c r="C8" s="4">
        <v>7.9377</v>
      </c>
      <c r="D8" s="4">
        <v>7.9672</v>
      </c>
      <c r="E8" s="4">
        <v>7.8773</v>
      </c>
      <c r="F8" s="4">
        <v>7.7162</v>
      </c>
      <c r="G8" s="4">
        <v>6.8935</v>
      </c>
    </row>
    <row r="9"/>
    <row r="10">
      <c r="A10" t="inlineStr">
        <is>
          <t xml:space="preserve">Bold cells ≥ current price (10.86). The conclusion is dominated by WACC and growth.</t>
        </is>
      </c>
    </row>
  </sheetData>
</worksheet>
</file>