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Okeanis Eco Tankers (OET.OL)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0.1415</v>
      </c>
    </row>
    <row r="6">
      <c r="A6" t="inlineStr">
        <is>
          <t xml:space="preserve">No-growth value / share</t>
        </is>
      </c>
      <c r="B6" s="2">
        <v>262.3458</v>
      </c>
    </row>
    <row r="7">
      <c r="A7" t="inlineStr">
        <is>
          <t xml:space="preserve">ROIC</t>
        </is>
      </c>
      <c r="B7" s="3">
        <v>0.1489</v>
      </c>
    </row>
    <row r="8">
      <c r="A8" t="inlineStr">
        <is>
          <t xml:space="preserve">WACC</t>
        </is>
      </c>
      <c r="B8" s="3">
        <v>0.11</v>
      </c>
    </row>
    <row r="9">
      <c r="A9" t="inlineStr">
        <is>
          <t xml:space="preserve">ROIC − WACC spread (pp)</t>
        </is>
      </c>
      <c r="B9" s="2">
        <v>3.89</v>
      </c>
    </row>
    <row r="10">
      <c r="A10" t="inlineStr">
        <is>
          <t xml:space="preserve">Economic Profit / EVA</t>
        </is>
      </c>
      <c r="B10" s="2">
        <v>404.771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1548.1</v>
      </c>
    </row>
    <row r="3">
      <c r="A3" t="inlineStr">
        <is>
          <t xml:space="preserve">ROIC</t>
        </is>
      </c>
      <c r="B3" s="6">
        <v>0.1489</v>
      </c>
    </row>
    <row r="4">
      <c r="A4" t="inlineStr">
        <is>
          <t xml:space="preserve">WACC</t>
        </is>
      </c>
      <c r="B4" s="6">
        <v>0.11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4697.0</v>
      </c>
    </row>
    <row r="8">
      <c r="A8" t="inlineStr">
        <is>
          <t xml:space="preserve">Shares (m)</t>
        </is>
      </c>
      <c r="B8" s="5">
        <v>39.044655</v>
      </c>
    </row>
    <row r="9">
      <c r="A9" t="inlineStr">
        <is>
          <t xml:space="preserve">Share price</t>
        </is>
      </c>
      <c r="B9" s="5">
        <v>482.0</v>
      </c>
    </row>
    <row r="10">
      <c r="A10" t="inlineStr">
        <is>
          <t xml:space="preserve">Stage-1 growth g (engine driver)</t>
        </is>
      </c>
      <c r="B10" s="6">
        <v>0.1415</v>
      </c>
    </row>
    <row r="11"/>
    <row r="12">
      <c r="A12" t="inlineStr">
        <is>
          <t xml:space="preserve">Invested Capital  = NOPAT / ROIC</t>
        </is>
      </c>
      <c r="B12" s="2">
        <f>B2/B3</f>
        <v>10393.9</v>
      </c>
    </row>
    <row r="13">
      <c r="A13" t="inlineStr">
        <is>
          <t xml:space="preserve">Market cap  = price × shares</t>
        </is>
      </c>
      <c r="B13" s="4">
        <f>B9*B8</f>
        <v>18819.523709999998</v>
      </c>
    </row>
    <row r="14">
      <c r="A14" t="inlineStr">
        <is>
          <t xml:space="preserve">Enterprise value  = mcap + net debt</t>
        </is>
      </c>
      <c r="B14" s="4">
        <f>B13+B7</f>
        <v>22827.2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1548.1</v>
      </c>
    </row>
    <row r="4">
      <c r="A4" t="inlineStr">
        <is>
          <t xml:space="preserve">Invested Capital</t>
        </is>
      </c>
      <c r="B4" s="2">
        <f>Inputs!B12</f>
        <v>10393.9</v>
      </c>
    </row>
    <row r="5">
      <c r="A5" t="inlineStr">
        <is>
          <t xml:space="preserve">WACC</t>
        </is>
      </c>
      <c r="B5" s="3">
        <f>Inputs!B4</f>
        <v>0.11</v>
      </c>
    </row>
    <row r="6">
      <c r="A6" t="inlineStr">
        <is>
          <t xml:space="preserve">Capital charge  = IC × WACC</t>
        </is>
      </c>
      <c r="B6" s="2">
        <f>Inputs!B12*Inputs!B4</f>
        <v>1143.329</v>
      </c>
    </row>
    <row r="7">
      <c r="A7" t="inlineStr">
        <is>
          <t xml:space="preserve">Economic Profit (EVA)  = NOPAT − charge</t>
        </is>
      </c>
      <c r="B7" s="2">
        <f>Inputs!B2-Inputs!B12*Inputs!B4</f>
        <v>404.77099999999996</v>
      </c>
    </row>
    <row r="8">
      <c r="A8" t="inlineStr">
        <is>
          <t xml:space="preserve">ROIC</t>
        </is>
      </c>
      <c r="B8" s="3">
        <f>Inputs!B3</f>
        <v>0.1489</v>
      </c>
    </row>
    <row r="9">
      <c r="A9" t="inlineStr">
        <is>
          <t xml:space="preserve">ROIC − WACC spread</t>
        </is>
      </c>
      <c r="B9" s="3">
        <f>Inputs!B3-Inputs!B4</f>
        <v>0.038900000000000004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1767.1561499999998</v>
      </c>
      <c r="C4" s="3">
        <f>Inputs!$B$10/Inputs!$B$3</f>
        <v>0.95</v>
      </c>
      <c r="D4" s="2">
        <f>B4*(1-C4)</f>
        <v>88.35780750000006</v>
      </c>
      <c r="E4" s="3">
        <f>1/(1+Inputs!$B$4)^A4</f>
        <v>0.9009009009009008</v>
      </c>
      <c r="F4" s="2">
        <f>D4*E4</f>
        <v>79.60162837837842</v>
      </c>
    </row>
    <row r="5">
      <c r="A5" s="4">
        <v>2.0</v>
      </c>
      <c r="B5" s="2">
        <f>B4*(1+Inputs!$B$10)</f>
        <v>2017.2087452249998</v>
      </c>
      <c r="C5" s="3">
        <f>Inputs!$B$10/Inputs!$B$3</f>
        <v>0.95</v>
      </c>
      <c r="D5" s="2">
        <f>B5*(1-C5)</f>
        <v>100.86043726125008</v>
      </c>
      <c r="E5" s="3">
        <f>1/(1+Inputs!$B$4)^A5</f>
        <v>0.8116224332440547</v>
      </c>
      <c r="F5" s="2">
        <f>D5*E5</f>
        <v>81.86059350803511</v>
      </c>
    </row>
    <row r="6">
      <c r="A6" s="4">
        <v>3.0</v>
      </c>
      <c r="B6" s="2">
        <f>B5*(1+Inputs!$B$10)</f>
        <v>2302.643782674337</v>
      </c>
      <c r="C6" s="3">
        <f>Inputs!$B$10/Inputs!$B$3</f>
        <v>0.95</v>
      </c>
      <c r="D6" s="2">
        <f>B6*(1-C6)</f>
        <v>115.13218913371696</v>
      </c>
      <c r="E6" s="3">
        <f>1/(1+Inputs!$B$4)^A6</f>
        <v>0.7311913813009502</v>
      </c>
      <c r="F6" s="2">
        <f>D6*E6</f>
        <v>84.18366440488475</v>
      </c>
    </row>
    <row r="7">
      <c r="A7" s="4">
        <v>4.0</v>
      </c>
      <c r="B7" s="2">
        <f>B6*(1+Inputs!$B$10)</f>
        <v>2628.4678779227556</v>
      </c>
      <c r="C7" s="3">
        <f>Inputs!$B$10/Inputs!$B$3</f>
        <v>0.95</v>
      </c>
      <c r="D7" s="2">
        <f>B7*(1-C7)</f>
        <v>131.4233938961379</v>
      </c>
      <c r="E7" s="3">
        <f>1/(1+Inputs!$B$4)^A7</f>
        <v>0.6587309741450001</v>
      </c>
      <c r="F7" s="2">
        <f>D7*E7</f>
        <v>86.57266028664498</v>
      </c>
    </row>
    <row r="8">
      <c r="A8" s="4">
        <v>5.0</v>
      </c>
      <c r="B8" s="2">
        <f>B7*(1+Inputs!$B$10)</f>
        <v>3000.3960826488255</v>
      </c>
      <c r="C8" s="3">
        <f>Inputs!$B$10/Inputs!$B$3</f>
        <v>0.95</v>
      </c>
      <c r="D8" s="2">
        <f>B8*(1-C8)</f>
        <v>150.0198041324414</v>
      </c>
      <c r="E8" s="3">
        <f>1/(1+Inputs!$B$4)^A8</f>
        <v>0.5934513280585586</v>
      </c>
      <c r="F8" s="2">
        <f>D8*E8</f>
        <v>89.0294519974822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482.0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0.1415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667.0</v>
      </c>
      <c r="C4" s="3">
        <v>0.1415</v>
      </c>
      <c r="D4" s="3">
        <v>0.3</v>
      </c>
      <c r="E4" s="3">
        <v>0.3838</v>
      </c>
    </row>
    <row r="5">
      <c r="A5" t="inlineStr">
        <is>
          <t xml:space="preserve">Base</t>
        </is>
      </c>
      <c r="B5" s="2">
        <v>476.0</v>
      </c>
      <c r="C5" s="3">
        <v>0.1415</v>
      </c>
      <c r="D5" s="3">
        <v>0.4</v>
      </c>
      <c r="E5" s="3">
        <v>-0.0124</v>
      </c>
    </row>
    <row r="6">
      <c r="A6" t="inlineStr">
        <is>
          <t xml:space="preserve">Bear</t>
        </is>
      </c>
      <c r="B6" s="2">
        <v>305.0</v>
      </c>
      <c r="C6" s="3">
        <v>0.0699</v>
      </c>
      <c r="D6" s="3">
        <v>0.3</v>
      </c>
      <c r="E6" s="3">
        <v>-0.3672</v>
      </c>
    </row>
    <row r="7">
      <c r="A7" t="inlineStr" s="1">
        <is>
          <t xml:space="preserve">E[r] (probability-weighted)</t>
        </is>
      </c>
      <c r="E7" s="3">
        <v>-0.0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9.50%</t>
        </is>
      </c>
      <c r="B4" s="4">
        <v>338.8248</v>
      </c>
      <c r="C4" s="4">
        <v>367.7084</v>
      </c>
      <c r="D4" s="4">
        <v>387.6729</v>
      </c>
      <c r="E4" s="4">
        <v>418.6425</v>
      </c>
      <c r="F4" s="4">
        <v>439.9393</v>
      </c>
      <c r="G4" s="4">
        <v>495.2475</v>
      </c>
    </row>
    <row r="5">
      <c r="A5" t="inlineStr" s="1">
        <is>
          <t xml:space="preserve">10.25%</t>
        </is>
      </c>
      <c r="B5" s="4">
        <v>296.9313</v>
      </c>
      <c r="C5" s="4">
        <v>319.9317</v>
      </c>
      <c r="D5" s="4">
        <v>335.6127</v>
      </c>
      <c r="E5" s="4">
        <v>359.5765</v>
      </c>
      <c r="F5" s="4">
        <v>375.7927</v>
      </c>
      <c r="G5" s="4">
        <v>416.8427</v>
      </c>
    </row>
    <row r="6">
      <c r="A6" t="inlineStr" s="1">
        <is>
          <t xml:space="preserve">11.00%</t>
        </is>
      </c>
      <c r="B6" s="4">
        <v>262.3466</v>
      </c>
      <c r="C6" s="4">
        <v>280.6049</v>
      </c>
      <c r="D6" s="4">
        <v>292.8392</v>
      </c>
      <c r="E6" s="4">
        <v>311.1757</v>
      </c>
      <c r="F6" s="4">
        <v>323.3178</v>
      </c>
      <c r="G6" s="4">
        <v>352.9614</v>
      </c>
    </row>
    <row r="7">
      <c r="A7" t="inlineStr" s="1">
        <is>
          <t xml:space="preserve">11.75%</t>
        </is>
      </c>
      <c r="B7" s="4">
        <v>233.2963</v>
      </c>
      <c r="C7" s="4">
        <v>247.6717</v>
      </c>
      <c r="D7" s="4">
        <v>257.0893</v>
      </c>
      <c r="E7" s="4">
        <v>270.8358</v>
      </c>
      <c r="F7" s="4">
        <v>279.6608</v>
      </c>
      <c r="G7" s="4">
        <v>300.0415</v>
      </c>
    </row>
    <row r="8">
      <c r="A8" t="inlineStr" s="1">
        <is>
          <t xml:space="preserve">12.50%</t>
        </is>
      </c>
      <c r="B8" s="4">
        <v>208.538</v>
      </c>
      <c r="C8" s="4">
        <v>219.693</v>
      </c>
      <c r="D8" s="4">
        <v>226.7792</v>
      </c>
      <c r="E8" s="4">
        <v>236.7342</v>
      </c>
      <c r="F8" s="4">
        <v>242.8248</v>
      </c>
      <c r="G8" s="4">
        <v>255.5911</v>
      </c>
    </row>
    <row r="9"/>
    <row r="10">
      <c r="A10" t="inlineStr">
        <is>
          <t xml:space="preserve">Bold cells ≥ current price (482.0). The conclusion is dominated by WACC and growth.</t>
        </is>
      </c>
    </row>
  </sheetData>
</worksheet>
</file>