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Odfjell A (ODF.OL)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-0.2841</v>
      </c>
    </row>
    <row r="6">
      <c r="A6" t="inlineStr">
        <is>
          <t xml:space="preserve">No-growth value / share</t>
        </is>
      </c>
      <c r="B6" s="2">
        <v>190.25</v>
      </c>
    </row>
    <row r="7">
      <c r="A7" t="inlineStr">
        <is>
          <t xml:space="preserve">ROIC</t>
        </is>
      </c>
      <c r="B7" s="3">
        <v>0.0856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0.56</v>
      </c>
    </row>
    <row r="10">
      <c r="A10" t="inlineStr">
        <is>
          <t xml:space="preserve">Economic Profit / EVA</t>
        </is>
      </c>
      <c r="B10" s="2">
        <v>105.08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1618.2</v>
      </c>
    </row>
    <row r="3">
      <c r="A3" t="inlineStr">
        <is>
          <t xml:space="preserve">ROIC</t>
        </is>
      </c>
      <c r="B3" s="6">
        <v>0.0856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5923.5</v>
      </c>
    </row>
    <row r="8">
      <c r="A8" t="inlineStr">
        <is>
          <t xml:space="preserve">Shares (m)</t>
        </is>
      </c>
      <c r="B8" s="5">
        <v>79.2</v>
      </c>
    </row>
    <row r="9">
      <c r="A9" t="inlineStr">
        <is>
          <t xml:space="preserve">Share price</t>
        </is>
      </c>
      <c r="B9" s="5">
        <v>111.0</v>
      </c>
    </row>
    <row r="10">
      <c r="A10" t="inlineStr">
        <is>
          <t xml:space="preserve">Stage-1 growth g (engine driver)</t>
        </is>
      </c>
      <c r="B10" s="6">
        <v>-0.2841</v>
      </c>
    </row>
    <row r="11"/>
    <row r="12">
      <c r="A12" t="inlineStr">
        <is>
          <t xml:space="preserve">Invested Capital  = NOPAT / ROIC</t>
        </is>
      </c>
      <c r="B12" s="2">
        <f>B2/B3</f>
        <v>18914.0</v>
      </c>
    </row>
    <row r="13">
      <c r="A13" t="inlineStr">
        <is>
          <t xml:space="preserve">Market cap  = price × shares</t>
        </is>
      </c>
      <c r="B13" s="4">
        <f>B9*B8</f>
        <v>8791.2</v>
      </c>
    </row>
    <row r="14">
      <c r="A14" t="inlineStr">
        <is>
          <t xml:space="preserve">Enterprise value  = mcap + net debt</t>
        </is>
      </c>
      <c r="B14" s="4">
        <f>B13+B7</f>
        <v>14714.7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1618.2</v>
      </c>
    </row>
    <row r="4">
      <c r="A4" t="inlineStr">
        <is>
          <t xml:space="preserve">Invested Capital</t>
        </is>
      </c>
      <c r="B4" s="2">
        <f>Inputs!B12</f>
        <v>18914.0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1513.1200000000001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105.07999999999993</v>
      </c>
    </row>
    <row r="8">
      <c r="A8" t="inlineStr">
        <is>
          <t xml:space="preserve">ROIC</t>
        </is>
      </c>
      <c r="B8" s="3">
        <f>Inputs!B3</f>
        <v>0.0856</v>
      </c>
    </row>
    <row r="9">
      <c r="A9" t="inlineStr">
        <is>
          <t xml:space="preserve">ROIC − WACC spread</t>
        </is>
      </c>
      <c r="B9" s="3">
        <f>Inputs!B3-Inputs!B4</f>
        <v>0.005599999999999994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1158.46938</v>
      </c>
      <c r="C4" s="3">
        <f>Inputs!$B$10/Inputs!$B$3</f>
        <v>0.0</v>
      </c>
      <c r="D4" s="2">
        <f>B4*(1-C4)</f>
        <v>1158.46938</v>
      </c>
      <c r="E4" s="3">
        <f>1/(1+Inputs!$B$4)^A4</f>
        <v>0.9259259259259258</v>
      </c>
      <c r="F4" s="2">
        <f>D4*E4</f>
        <v>1072.6568333333332</v>
      </c>
    </row>
    <row r="5">
      <c r="A5" s="4">
        <v>2.0</v>
      </c>
      <c r="B5" s="2">
        <f>B4*(1+Inputs!$B$10)</f>
        <v>829.3482291419999</v>
      </c>
      <c r="C5" s="3">
        <f>Inputs!$B$10/Inputs!$B$3</f>
        <v>0.0</v>
      </c>
      <c r="D5" s="2">
        <f>B5*(1-C5)</f>
        <v>829.3482291419999</v>
      </c>
      <c r="E5" s="3">
        <f>1/(1+Inputs!$B$4)^A5</f>
        <v>0.8573388203017832</v>
      </c>
      <c r="F5" s="2">
        <f>D5*E5</f>
        <v>711.0324323919752</v>
      </c>
    </row>
    <row r="6">
      <c r="A6" s="4">
        <v>3.0</v>
      </c>
      <c r="B6" s="2">
        <f>B5*(1+Inputs!$B$10)</f>
        <v>593.7303972427577</v>
      </c>
      <c r="C6" s="3">
        <f>Inputs!$B$10/Inputs!$B$3</f>
        <v>0.0</v>
      </c>
      <c r="D6" s="2">
        <f>B6*(1-C6)</f>
        <v>593.7303972427577</v>
      </c>
      <c r="E6" s="3">
        <f>1/(1+Inputs!$B$4)^A6</f>
        <v>0.7938322410201696</v>
      </c>
      <c r="F6" s="2">
        <f>D6*E6</f>
        <v>471.32233180501385</v>
      </c>
    </row>
    <row r="7">
      <c r="A7" s="4">
        <v>4.0</v>
      </c>
      <c r="B7" s="2">
        <f>B6*(1+Inputs!$B$10)</f>
        <v>425.05159138609025</v>
      </c>
      <c r="C7" s="3">
        <f>Inputs!$B$10/Inputs!$B$3</f>
        <v>0.0</v>
      </c>
      <c r="D7" s="2">
        <f>B7*(1-C7)</f>
        <v>425.05159138609025</v>
      </c>
      <c r="E7" s="3">
        <f>1/(1+Inputs!$B$4)^A7</f>
        <v>0.7350298527964533</v>
      </c>
      <c r="F7" s="2">
        <f>D7*E7</f>
        <v>312.42560864741614</v>
      </c>
    </row>
    <row r="8">
      <c r="A8" s="4">
        <v>5.0</v>
      </c>
      <c r="B8" s="2">
        <f>B7*(1+Inputs!$B$10)</f>
        <v>304.294434273302</v>
      </c>
      <c r="C8" s="3">
        <f>Inputs!$B$10/Inputs!$B$3</f>
        <v>0.0</v>
      </c>
      <c r="D8" s="2">
        <f>B8*(1-C8)</f>
        <v>304.294434273302</v>
      </c>
      <c r="E8" s="3">
        <f>1/(1+Inputs!$B$4)^A8</f>
        <v>0.6805831970337529</v>
      </c>
      <c r="F8" s="2">
        <f>D8*E8</f>
        <v>207.09767891730107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111.0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-0.2841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165.0</v>
      </c>
      <c r="C4" s="3">
        <v>-0.1037</v>
      </c>
      <c r="D4" s="3">
        <v>0.3</v>
      </c>
      <c r="E4" s="3">
        <v>0.4865</v>
      </c>
    </row>
    <row r="5">
      <c r="A5" t="inlineStr">
        <is>
          <t xml:space="preserve">Base</t>
        </is>
      </c>
      <c r="B5" s="2">
        <v>120.0</v>
      </c>
      <c r="C5" s="3">
        <v>-0.2546</v>
      </c>
      <c r="D5" s="3">
        <v>0.45</v>
      </c>
      <c r="E5" s="3">
        <v>0.0811</v>
      </c>
    </row>
    <row r="6">
      <c r="A6" t="inlineStr">
        <is>
          <t xml:space="preserve">Bear</t>
        </is>
      </c>
      <c r="B6" s="2">
        <v>80.0</v>
      </c>
      <c r="C6" s="3">
        <v>-0.3885</v>
      </c>
      <c r="D6" s="3">
        <v>0.25</v>
      </c>
      <c r="E6" s="3">
        <v>-0.2793</v>
      </c>
    </row>
    <row r="7">
      <c r="A7" t="inlineStr" s="1">
        <is>
          <t xml:space="preserve">E[r] (probability-weighted)</t>
        </is>
      </c>
      <c r="E7" s="3">
        <v>0.1126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280.6503</v>
      </c>
      <c r="C4" s="4">
        <v>298.9245</v>
      </c>
      <c r="D4" s="4">
        <v>311.2106</v>
      </c>
      <c r="E4" s="4">
        <v>329.6825</v>
      </c>
      <c r="F4" s="4">
        <v>341.9498</v>
      </c>
      <c r="G4" s="4">
        <v>372.0087</v>
      </c>
    </row>
    <row r="5">
      <c r="A5" t="inlineStr" s="1">
        <is>
          <t xml:space="preserve">7.25%</t>
        </is>
      </c>
      <c r="B5" s="4">
        <v>228.388</v>
      </c>
      <c r="C5" s="4">
        <v>239.0776</v>
      </c>
      <c r="D5" s="4">
        <v>245.8294</v>
      </c>
      <c r="E5" s="4">
        <v>255.231</v>
      </c>
      <c r="F5" s="4">
        <v>260.9073</v>
      </c>
      <c r="G5" s="4">
        <v>272.4181</v>
      </c>
    </row>
    <row r="6">
      <c r="A6" t="inlineStr" s="1">
        <is>
          <t xml:space="preserve">8.00%</t>
        </is>
      </c>
      <c r="B6" s="4">
        <v>190.2496</v>
      </c>
      <c r="C6" s="4">
        <v>195.5812</v>
      </c>
      <c r="D6" s="4">
        <v>198.4333</v>
      </c>
      <c r="E6" s="4">
        <v>201.4588</v>
      </c>
      <c r="F6" s="4">
        <v>202.5129</v>
      </c>
      <c r="G6" s="4">
        <v>201.0592</v>
      </c>
    </row>
    <row r="7">
      <c r="A7" t="inlineStr" s="1">
        <is>
          <t xml:space="preserve">8.75%</t>
        </is>
      </c>
      <c r="B7" s="4">
        <v>161.1557</v>
      </c>
      <c r="C7" s="4">
        <v>162.5481</v>
      </c>
      <c r="D7" s="4">
        <v>162.5412</v>
      </c>
      <c r="E7" s="4">
        <v>160.9058</v>
      </c>
      <c r="F7" s="4">
        <v>158.5904</v>
      </c>
      <c r="G7" s="4">
        <v>147.7229</v>
      </c>
    </row>
    <row r="8">
      <c r="A8" t="inlineStr" s="1">
        <is>
          <t xml:space="preserve">9.50%</t>
        </is>
      </c>
      <c r="B8" s="4">
        <v>138.2036</v>
      </c>
      <c r="C8" s="4">
        <v>136.6141</v>
      </c>
      <c r="D8" s="4">
        <v>134.45</v>
      </c>
      <c r="E8" s="4">
        <v>129.3098</v>
      </c>
      <c r="F8" s="4">
        <v>124.4687</v>
      </c>
      <c r="G8" s="4">
        <v>106.5776</v>
      </c>
    </row>
    <row r="9"/>
    <row r="10">
      <c r="A10" t="inlineStr">
        <is>
          <t xml:space="preserve">Bold cells ≥ current price (111.0). The conclusion is dominated by WACC and growth.</t>
        </is>
      </c>
    </row>
  </sheetData>
</worksheet>
</file>