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MT Hojgaard B (MTHH.CO)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-0.2009</v>
      </c>
    </row>
    <row r="6">
      <c r="A6" t="inlineStr">
        <is>
          <t xml:space="preserve">No-growth value / share</t>
        </is>
      </c>
      <c r="B6" s="2">
        <v>544.189</v>
      </c>
    </row>
    <row r="7">
      <c r="A7" t="inlineStr">
        <is>
          <t xml:space="preserve">ROIC</t>
        </is>
      </c>
      <c r="B7" s="3">
        <v>0.2566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17.66</v>
      </c>
    </row>
    <row r="10">
      <c r="A10" t="inlineStr">
        <is>
          <t xml:space="preserve">Economic Profit / EVA</t>
        </is>
      </c>
      <c r="B10" s="2">
        <v>181.34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263.5</v>
      </c>
    </row>
    <row r="3">
      <c r="A3" t="inlineStr">
        <is>
          <t xml:space="preserve">ROIC</t>
        </is>
      </c>
      <c r="B3" s="6">
        <v>0.2566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-169.0</v>
      </c>
    </row>
    <row r="8">
      <c r="A8" t="inlineStr">
        <is>
          <t xml:space="preserve">Shares (m)</t>
        </is>
      </c>
      <c r="B8" s="5">
        <v>7.787</v>
      </c>
    </row>
    <row r="9">
      <c r="A9" t="inlineStr">
        <is>
          <t xml:space="preserve">Share price</t>
        </is>
      </c>
      <c r="B9" s="5">
        <v>281.5</v>
      </c>
    </row>
    <row r="10">
      <c r="A10" t="inlineStr">
        <is>
          <t xml:space="preserve">Stage-1 growth g (engine driver)</t>
        </is>
      </c>
      <c r="B10" s="6">
        <v>-0.2009</v>
      </c>
    </row>
    <row r="11"/>
    <row r="12">
      <c r="A12" t="inlineStr">
        <is>
          <t xml:space="preserve">Invested Capital  = NOPAT / ROIC</t>
        </is>
      </c>
      <c r="B12" s="2">
        <f>B2/B3</f>
        <v>1027.0</v>
      </c>
    </row>
    <row r="13">
      <c r="A13" t="inlineStr">
        <is>
          <t xml:space="preserve">Market cap  = price × shares</t>
        </is>
      </c>
      <c r="B13" s="4">
        <f>B9*B8</f>
        <v>2192.0405</v>
      </c>
    </row>
    <row r="14">
      <c r="A14" t="inlineStr">
        <is>
          <t xml:space="preserve">Enterprise value  = mcap + net debt</t>
        </is>
      </c>
      <c r="B14" s="4">
        <f>B13+B7</f>
        <v>2023.0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263.5</v>
      </c>
    </row>
    <row r="4">
      <c r="A4" t="inlineStr">
        <is>
          <t xml:space="preserve">Invested Capital</t>
        </is>
      </c>
      <c r="B4" s="2">
        <f>Inputs!B12</f>
        <v>1027.0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82.16</v>
      </c>
    </row>
    <row r="7">
      <c r="A7" t="inlineStr">
        <is>
          <t xml:space="preserve">Economic Profit (EVA)  = NOPAT − charge</t>
        </is>
      </c>
      <c r="B7" s="2">
        <f>Inputs!B2-Inputs!B12*Inputs!B4</f>
        <v>181.34</v>
      </c>
    </row>
    <row r="8">
      <c r="A8" t="inlineStr">
        <is>
          <t xml:space="preserve">ROIC</t>
        </is>
      </c>
      <c r="B8" s="3">
        <f>Inputs!B3</f>
        <v>0.2566</v>
      </c>
    </row>
    <row r="9">
      <c r="A9" t="inlineStr">
        <is>
          <t xml:space="preserve">ROIC − WACC spread</t>
        </is>
      </c>
      <c r="B9" s="3">
        <f>Inputs!B3-Inputs!B4</f>
        <v>0.17659999999999998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210.56285</v>
      </c>
      <c r="C4" s="3">
        <f>Inputs!$B$10/Inputs!$B$3</f>
        <v>0.0</v>
      </c>
      <c r="D4" s="2">
        <f>B4*(1-C4)</f>
        <v>210.56285</v>
      </c>
      <c r="E4" s="3">
        <f>1/(1+Inputs!$B$4)^A4</f>
        <v>0.9259259259259258</v>
      </c>
      <c r="F4" s="2">
        <f>D4*E4</f>
        <v>194.96560185185183</v>
      </c>
    </row>
    <row r="5">
      <c r="A5" s="4">
        <v>2.0</v>
      </c>
      <c r="B5" s="2">
        <f>B4*(1+Inputs!$B$10)</f>
        <v>168.260773435</v>
      </c>
      <c r="C5" s="3">
        <f>Inputs!$B$10/Inputs!$B$3</f>
        <v>0.0</v>
      </c>
      <c r="D5" s="2">
        <f>B5*(1-C5)</f>
        <v>168.260773435</v>
      </c>
      <c r="E5" s="3">
        <f>1/(1+Inputs!$B$4)^A5</f>
        <v>0.8573388203017832</v>
      </c>
      <c r="F5" s="2">
        <f>D5*E5</f>
        <v>144.25649299982854</v>
      </c>
    </row>
    <row r="6">
      <c r="A6" s="4">
        <v>3.0</v>
      </c>
      <c r="B6" s="2">
        <f>B5*(1+Inputs!$B$10)</f>
        <v>134.4571840519085</v>
      </c>
      <c r="C6" s="3">
        <f>Inputs!$B$10/Inputs!$B$3</f>
        <v>0.0</v>
      </c>
      <c r="D6" s="2">
        <f>B6*(1-C6)</f>
        <v>134.4571840519085</v>
      </c>
      <c r="E6" s="3">
        <f>1/(1+Inputs!$B$4)^A6</f>
        <v>0.7938322410201696</v>
      </c>
      <c r="F6" s="2">
        <f>D6*E6</f>
        <v>106.73644773718794</v>
      </c>
    </row>
    <row r="7">
      <c r="A7" s="4">
        <v>4.0</v>
      </c>
      <c r="B7" s="2">
        <f>B6*(1+Inputs!$B$10)</f>
        <v>107.44473577588009</v>
      </c>
      <c r="C7" s="3">
        <f>Inputs!$B$10/Inputs!$B$3</f>
        <v>0.0</v>
      </c>
      <c r="D7" s="2">
        <f>B7*(1-C7)</f>
        <v>107.44473577588009</v>
      </c>
      <c r="E7" s="3">
        <f>1/(1+Inputs!$B$4)^A7</f>
        <v>0.7350298527964533</v>
      </c>
      <c r="F7" s="2">
        <f>D7*E7</f>
        <v>78.97508832109897</v>
      </c>
    </row>
    <row r="8">
      <c r="A8" s="4">
        <v>5.0</v>
      </c>
      <c r="B8" s="2">
        <f>B7*(1+Inputs!$B$10)</f>
        <v>85.85908835850579</v>
      </c>
      <c r="C8" s="3">
        <f>Inputs!$B$10/Inputs!$B$3</f>
        <v>0.0</v>
      </c>
      <c r="D8" s="2">
        <f>B8*(1-C8)</f>
        <v>85.85908835850579</v>
      </c>
      <c r="E8" s="3">
        <f>1/(1+Inputs!$B$4)^A8</f>
        <v>0.6805831970337529</v>
      </c>
      <c r="F8" s="2">
        <f>D8*E8</f>
        <v>58.434252849435346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281.5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-0.2009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400.0</v>
      </c>
      <c r="C4" s="3">
        <v>-0.0932</v>
      </c>
      <c r="D4" s="3">
        <v>0.3</v>
      </c>
      <c r="E4" s="3">
        <v>0.421</v>
      </c>
    </row>
    <row r="5">
      <c r="A5" t="inlineStr">
        <is>
          <t xml:space="preserve">Base</t>
        </is>
      </c>
      <c r="B5" s="2">
        <v>320.0</v>
      </c>
      <c r="C5" s="3">
        <v>-0.1612</v>
      </c>
      <c r="D5" s="3">
        <v>0.45</v>
      </c>
      <c r="E5" s="3">
        <v>0.1368</v>
      </c>
    </row>
    <row r="6">
      <c r="A6" t="inlineStr">
        <is>
          <t xml:space="preserve">Bear</t>
        </is>
      </c>
      <c r="B6" s="2">
        <v>240.0</v>
      </c>
      <c r="C6" s="3">
        <v>-0.2513</v>
      </c>
      <c r="D6" s="3">
        <v>0.25</v>
      </c>
      <c r="E6" s="3">
        <v>-0.1474</v>
      </c>
    </row>
    <row r="7">
      <c r="A7" t="inlineStr" s="1">
        <is>
          <t xml:space="preserve">E[r] (probability-weighted)</t>
        </is>
      </c>
      <c r="E7" s="3">
        <v>0.151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733.5509</v>
      </c>
      <c r="C4" s="4">
        <v>819.2211</v>
      </c>
      <c r="D4" s="4">
        <v>881.3236</v>
      </c>
      <c r="E4" s="4">
        <v>982.4785</v>
      </c>
      <c r="F4" s="4">
        <v>1055.5619</v>
      </c>
      <c r="G4" s="4">
        <v>1259.662</v>
      </c>
    </row>
    <row r="5">
      <c r="A5" t="inlineStr" s="1">
        <is>
          <t xml:space="preserve">7.25%</t>
        </is>
      </c>
      <c r="B5" s="4">
        <v>623.9703</v>
      </c>
      <c r="C5" s="4">
        <v>692.6844</v>
      </c>
      <c r="D5" s="4">
        <v>742.3546</v>
      </c>
      <c r="E5" s="4">
        <v>823.0368</v>
      </c>
      <c r="F5" s="4">
        <v>881.1749</v>
      </c>
      <c r="G5" s="4">
        <v>1042.9467</v>
      </c>
    </row>
    <row r="6">
      <c r="A6" t="inlineStr" s="1">
        <is>
          <t xml:space="preserve">8.00%</t>
        </is>
      </c>
      <c r="B6" s="4">
        <v>544.1878</v>
      </c>
      <c r="C6" s="4">
        <v>600.677</v>
      </c>
      <c r="D6" s="4">
        <v>641.3899</v>
      </c>
      <c r="E6" s="4">
        <v>707.3312</v>
      </c>
      <c r="F6" s="4">
        <v>754.7148</v>
      </c>
      <c r="G6" s="4">
        <v>886.0531</v>
      </c>
    </row>
    <row r="7">
      <c r="A7" t="inlineStr" s="1">
        <is>
          <t xml:space="preserve">8.75%</t>
        </is>
      </c>
      <c r="B7" s="4">
        <v>483.4794</v>
      </c>
      <c r="C7" s="4">
        <v>530.7677</v>
      </c>
      <c r="D7" s="4">
        <v>564.7439</v>
      </c>
      <c r="E7" s="4">
        <v>619.6067</v>
      </c>
      <c r="F7" s="4">
        <v>658.9132</v>
      </c>
      <c r="G7" s="4">
        <v>767.4161</v>
      </c>
    </row>
    <row r="8">
      <c r="A8" t="inlineStr" s="1">
        <is>
          <t xml:space="preserve">9.50%</t>
        </is>
      </c>
      <c r="B8" s="4">
        <v>435.7172</v>
      </c>
      <c r="C8" s="4">
        <v>475.8529</v>
      </c>
      <c r="D8" s="4">
        <v>504.5964</v>
      </c>
      <c r="E8" s="4">
        <v>550.8607</v>
      </c>
      <c r="F8" s="4">
        <v>583.903</v>
      </c>
      <c r="G8" s="4">
        <v>674.7142</v>
      </c>
    </row>
    <row r="9"/>
    <row r="10">
      <c r="A10" t="inlineStr">
        <is>
          <t xml:space="preserve">Bold cells ≥ current price (281.5). The conclusion is dominated by WACC and growth.</t>
        </is>
      </c>
    </row>
  </sheetData>
</worksheet>
</file>