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Morrow Bank (MORROW.ST)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0.1011</v>
      </c>
    </row>
    <row r="6">
      <c r="A6" t="inlineStr">
        <is>
          <t xml:space="preserve">Book value / share</t>
        </is>
      </c>
      <c r="B6" s="2">
        <v>10.81</v>
      </c>
    </row>
    <row r="7">
      <c r="A7" t="inlineStr">
        <is>
          <t xml:space="preserve">Sustainable ROE (observed)</t>
        </is>
      </c>
      <c r="B7" s="3">
        <v>0.0968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0.18</v>
      </c>
    </row>
    <row r="10">
      <c r="A10" t="inlineStr">
        <is>
          <t xml:space="preserve">Current P/B</t>
        </is>
      </c>
      <c r="B10" s="2">
        <v>1.0937</v>
      </c>
    </row>
    <row r="11">
      <c r="A11" t="inlineStr">
        <is>
          <t xml:space="preserve">Justified P/B</t>
        </is>
      </c>
      <c r="B11" s="2">
        <v>1.027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2500.9</v>
      </c>
    </row>
    <row r="3">
      <c r="A3" t="inlineStr">
        <is>
          <t xml:space="preserve">Sustainable ROE</t>
        </is>
      </c>
      <c r="B3" s="6">
        <v>0.0968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231.4</v>
      </c>
    </row>
    <row r="9">
      <c r="A9" t="inlineStr">
        <is>
          <t xml:space="preserve">Share price</t>
        </is>
      </c>
      <c r="B9" s="5">
        <v>11.82</v>
      </c>
    </row>
    <row r="10"/>
    <row r="11">
      <c r="A11" t="inlineStr">
        <is>
          <t xml:space="preserve">Book value / share  = equity / shares</t>
        </is>
      </c>
      <c r="B11" s="2">
        <f>B2/B8</f>
        <v>10.81</v>
      </c>
    </row>
    <row r="12">
      <c r="A12" t="inlineStr">
        <is>
          <t xml:space="preserve">Market cap  = price × shares</t>
        </is>
      </c>
      <c r="B12" s="4">
        <f>B9*B8</f>
        <v>2735.148</v>
      </c>
    </row>
    <row r="13">
      <c r="A13" t="inlineStr">
        <is>
          <t xml:space="preserve">Current P/B  = mcap / book</t>
        </is>
      </c>
      <c r="B13" s="2">
        <f>B12/B2</f>
        <v>1.0936654804270463</v>
      </c>
    </row>
    <row r="14">
      <c r="A14" t="inlineStr">
        <is>
          <t xml:space="preserve">Justified P/B  = (ROE−g)/(Ke−g)</t>
        </is>
      </c>
      <c r="B14" s="2">
        <f>(B3-B6)/(B4-B6)</f>
        <v>1.0276923076923077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2500.9</v>
      </c>
      <c r="C4" s="3">
        <f>Inputs!$B$3-Inputs!$B$4</f>
        <v>0.001799999999999996</v>
      </c>
      <c r="D4" s="2">
        <f>B4*C4</f>
        <v>4.50161999999999</v>
      </c>
      <c r="E4" s="3">
        <f>1/(1+Inputs!$B$4)^A4</f>
        <v>0.9132420091324202</v>
      </c>
      <c r="F4" s="2">
        <f>D4*E4</f>
        <v>4.111068493150676</v>
      </c>
    </row>
    <row r="5">
      <c r="A5" s="4">
        <v>2.0</v>
      </c>
      <c r="B5" s="2">
        <f>B4*(1+Inputs!$B$6)</f>
        <v>2575.927</v>
      </c>
      <c r="C5" s="3">
        <f>Inputs!$B$3-Inputs!$B$4</f>
        <v>0.001799999999999996</v>
      </c>
      <c r="D5" s="2">
        <f>B5*C5</f>
        <v>4.63666859999999</v>
      </c>
      <c r="E5" s="3">
        <f>1/(1+Inputs!$B$4)^A5</f>
        <v>0.8340109672442193</v>
      </c>
      <c r="F5" s="2">
        <f>D5*E5</f>
        <v>3.867032463876892</v>
      </c>
    </row>
    <row r="6">
      <c r="A6" s="4">
        <v>3.0</v>
      </c>
      <c r="B6" s="2">
        <f>B5*(1+Inputs!$B$6)</f>
        <v>2653.20481</v>
      </c>
      <c r="C6" s="3">
        <f>Inputs!$B$3-Inputs!$B$4</f>
        <v>0.001799999999999996</v>
      </c>
      <c r="D6" s="2">
        <f>B6*C6</f>
        <v>4.77576865799999</v>
      </c>
      <c r="E6" s="3">
        <f>1/(1+Inputs!$B$4)^A6</f>
        <v>0.7616538513645839</v>
      </c>
      <c r="F6" s="2">
        <f>D6*E6</f>
        <v>3.6374825915919624</v>
      </c>
    </row>
    <row r="7">
      <c r="A7" s="4">
        <v>4.0</v>
      </c>
      <c r="B7" s="2">
        <f>B6*(1+Inputs!$B$6)</f>
        <v>2732.8009543000003</v>
      </c>
      <c r="C7" s="3">
        <f>Inputs!$B$3-Inputs!$B$4</f>
        <v>0.001799999999999996</v>
      </c>
      <c r="D7" s="2">
        <f>B7*C7</f>
        <v>4.91904171773999</v>
      </c>
      <c r="E7" s="3">
        <f>1/(1+Inputs!$B$4)^A7</f>
        <v>0.6955742934836383</v>
      </c>
      <c r="F7" s="2">
        <f>D7*E7</f>
        <v>3.421558967433536</v>
      </c>
    </row>
    <row r="8">
      <c r="A8" s="4">
        <v>5.0</v>
      </c>
      <c r="B8" s="2">
        <f>B7*(1+Inputs!$B$6)</f>
        <v>2814.7849829290003</v>
      </c>
      <c r="C8" s="3">
        <f>Inputs!$B$3-Inputs!$B$4</f>
        <v>0.001799999999999996</v>
      </c>
      <c r="D8" s="2">
        <f>B8*C8</f>
        <v>5.06661296927219</v>
      </c>
      <c r="E8" s="3">
        <f>1/(1+Inputs!$B$4)^A8</f>
        <v>0.6352276652818615</v>
      </c>
      <c r="F8" s="2">
        <f>D8*E8</f>
        <v>3.218452727357573</v>
      </c>
    </row>
    <row r="9">
      <c r="A9" s="4">
        <v>6.0</v>
      </c>
      <c r="B9" s="2">
        <f>B8*(1+Inputs!$B$6)</f>
        <v>2899.22853241687</v>
      </c>
      <c r="C9" s="3">
        <f>Inputs!$B$3-Inputs!$B$4</f>
        <v>0.001799999999999996</v>
      </c>
      <c r="D9" s="2">
        <f>B9*C9</f>
        <v>5.218611358350355</v>
      </c>
      <c r="E9" s="3">
        <f>1/(1+Inputs!$B$4)^A9</f>
        <v>0.5801165892985036</v>
      </c>
      <c r="F9" s="2">
        <f>D9*E9</f>
        <v>3.0274030220806387</v>
      </c>
    </row>
    <row r="10">
      <c r="A10" s="4">
        <v>7.0</v>
      </c>
      <c r="B10" s="2">
        <f>B9*(1+Inputs!$B$6)</f>
        <v>2986.2053883893764</v>
      </c>
      <c r="C10" s="3">
        <f>Inputs!$B$3-Inputs!$B$4</f>
        <v>0.001799999999999996</v>
      </c>
      <c r="D10" s="2">
        <f>B10*C10</f>
        <v>5.375169699100866</v>
      </c>
      <c r="E10" s="3">
        <f>1/(1+Inputs!$B$4)^A10</f>
        <v>0.5297868395420124</v>
      </c>
      <c r="F10" s="2">
        <f>D10*E10</f>
        <v>2.8476941668886377</v>
      </c>
    </row>
    <row r="11">
      <c r="A11" s="4">
        <v>8.0</v>
      </c>
      <c r="B11" s="2">
        <f>B10*(1+Inputs!$B$6)</f>
        <v>3075.7915500410577</v>
      </c>
      <c r="C11" s="3">
        <f>Inputs!$B$3-Inputs!$B$4</f>
        <v>0.001799999999999996</v>
      </c>
      <c r="D11" s="2">
        <f>B11*C11</f>
        <v>5.536424790073892</v>
      </c>
      <c r="E11" s="3">
        <f>1/(1+Inputs!$B$4)^A11</f>
        <v>0.4838235977552625</v>
      </c>
      <c r="F11" s="2">
        <f>D11*E11</f>
        <v>2.6786529606349743</v>
      </c>
    </row>
    <row r="12">
      <c r="A12" s="4">
        <v>9.0</v>
      </c>
      <c r="B12" s="2">
        <f>B11*(1+Inputs!$B$6)</f>
        <v>3168.0652965422896</v>
      </c>
      <c r="C12" s="3">
        <f>Inputs!$B$3-Inputs!$B$4</f>
        <v>0.001799999999999996</v>
      </c>
      <c r="D12" s="2">
        <f>B12*C12</f>
        <v>5.702517533776109</v>
      </c>
      <c r="E12" s="3">
        <f>1/(1+Inputs!$B$4)^A12</f>
        <v>0.4418480344796918</v>
      </c>
      <c r="F12" s="2">
        <f>D12*E12</f>
        <v>2.519646163884953</v>
      </c>
    </row>
    <row r="13">
      <c r="A13" s="4">
        <v>10.0</v>
      </c>
      <c r="B13" s="2">
        <f>B12*(1+Inputs!$B$6)</f>
        <v>3263.1072554385582</v>
      </c>
      <c r="C13" s="3">
        <f>Inputs!$B$3-Inputs!$B$4</f>
        <v>0.001799999999999996</v>
      </c>
      <c r="D13" s="2">
        <f>B13*C13</f>
        <v>5.873593059789392</v>
      </c>
      <c r="E13" s="3">
        <f>1/(1+Inputs!$B$4)^A13</f>
        <v>0.40351418673944456</v>
      </c>
      <c r="F13" s="2">
        <f>D13*E13</f>
        <v>2.370078126759362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2500.9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11.82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0.1011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15.0</v>
      </c>
      <c r="C4" s="3">
        <v>0.1202</v>
      </c>
      <c r="D4" s="3">
        <v>0.3</v>
      </c>
      <c r="E4" s="3">
        <v>0.269</v>
      </c>
    </row>
    <row r="5">
      <c r="A5" t="inlineStr">
        <is>
          <t xml:space="preserve">Base</t>
        </is>
      </c>
      <c r="B5" s="2">
        <v>11.5</v>
      </c>
      <c r="C5" s="3">
        <v>0.0991</v>
      </c>
      <c r="D5" s="3">
        <v>0.4</v>
      </c>
      <c r="E5" s="3">
        <v>-0.0271</v>
      </c>
    </row>
    <row r="6">
      <c r="A6" t="inlineStr">
        <is>
          <t xml:space="preserve">Bear</t>
        </is>
      </c>
      <c r="B6" s="2">
        <v>9.0</v>
      </c>
      <c r="C6" s="3">
        <v>0.0841</v>
      </c>
      <c r="D6" s="3">
        <v>0.3</v>
      </c>
      <c r="E6" s="3">
        <v>-0.2386</v>
      </c>
    </row>
    <row r="7">
      <c r="A7" t="inlineStr" s="1">
        <is>
          <t xml:space="preserve">E[r] (probability-weighted)</t>
        </is>
      </c>
      <c r="E7" s="3">
        <v>-0.0017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15.134</v>
      </c>
      <c r="C4" s="4">
        <v>23.782</v>
      </c>
      <c r="D4" s="4">
        <v>32.43</v>
      </c>
      <c r="E4" s="4">
        <v>41.078</v>
      </c>
      <c r="F4" s="4">
        <v>49.726</v>
      </c>
      <c r="G4" s="4">
        <v>58.374</v>
      </c>
      <c r="H4" s="4">
        <v>67.022</v>
      </c>
    </row>
    <row r="5">
      <c r="A5" t="inlineStr" s="1">
        <is>
          <t xml:space="preserve">8.75%</t>
        </is>
      </c>
      <c r="B5" s="4">
        <v>13.16</v>
      </c>
      <c r="C5" s="4">
        <v>20.68</v>
      </c>
      <c r="D5" s="4">
        <v>28.2</v>
      </c>
      <c r="E5" s="4">
        <v>35.72</v>
      </c>
      <c r="F5" s="4">
        <v>43.24</v>
      </c>
      <c r="G5" s="4">
        <v>50.76</v>
      </c>
      <c r="H5" s="4">
        <v>58.28</v>
      </c>
    </row>
    <row r="6">
      <c r="A6" t="inlineStr" s="1">
        <is>
          <t xml:space="preserve">9.50%</t>
        </is>
      </c>
      <c r="B6" s="4">
        <v>11.6415</v>
      </c>
      <c r="C6" s="4">
        <v>18.2938</v>
      </c>
      <c r="D6" s="4">
        <v>24.9462</v>
      </c>
      <c r="E6" s="4">
        <v>31.5985</v>
      </c>
      <c r="F6" s="4">
        <v>38.2508</v>
      </c>
      <c r="G6" s="4">
        <v>44.9031</v>
      </c>
      <c r="H6" s="4">
        <v>51.5554</v>
      </c>
    </row>
    <row r="7">
      <c r="A7" t="inlineStr" s="1">
        <is>
          <t xml:space="preserve">10.25%</t>
        </is>
      </c>
      <c r="B7" s="4">
        <v>10.4372</v>
      </c>
      <c r="C7" s="4">
        <v>16.4014</v>
      </c>
      <c r="D7" s="4">
        <v>22.3655</v>
      </c>
      <c r="E7" s="4">
        <v>28.3297</v>
      </c>
      <c r="F7" s="4">
        <v>34.2938</v>
      </c>
      <c r="G7" s="4">
        <v>40.2579</v>
      </c>
      <c r="H7" s="4">
        <v>46.2221</v>
      </c>
    </row>
    <row r="8">
      <c r="A8" t="inlineStr" s="1">
        <is>
          <t xml:space="preserve">11.00%</t>
        </is>
      </c>
      <c r="B8" s="4">
        <v>9.4588</v>
      </c>
      <c r="C8" s="4">
        <v>14.8638</v>
      </c>
      <c r="D8" s="4">
        <v>20.2687</v>
      </c>
      <c r="E8" s="4">
        <v>25.6738</v>
      </c>
      <c r="F8" s="4">
        <v>31.0788</v>
      </c>
      <c r="G8" s="4">
        <v>36.4838</v>
      </c>
      <c r="H8" s="4">
        <v>41.8888</v>
      </c>
    </row>
    <row r="9"/>
    <row r="10">
      <c r="A10" t="inlineStr">
        <is>
          <t xml:space="preserve">Bold cells ≥ current price (11.82). Dominated by cost of equity and sustainable ROE.</t>
        </is>
      </c>
    </row>
  </sheetData>
</worksheet>
</file>