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Marimekko (MEKKO.HE)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0.0008</v>
      </c>
    </row>
    <row r="6">
      <c r="A6" t="inlineStr">
        <is>
          <t xml:space="preserve">No-growth value / share</t>
        </is>
      </c>
      <c r="B6" s="2">
        <v>10.4072</v>
      </c>
    </row>
    <row r="7">
      <c r="A7" t="inlineStr">
        <is>
          <t xml:space="preserve">ROIC</t>
        </is>
      </c>
      <c r="B7" s="3">
        <v>0.3515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27.15</v>
      </c>
    </row>
    <row r="10">
      <c r="A10" t="inlineStr">
        <is>
          <t xml:space="preserve">Economic Profit / EVA</t>
        </is>
      </c>
      <c r="B10" s="2">
        <v>20.544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26.6</v>
      </c>
    </row>
    <row r="3">
      <c r="A3" t="inlineStr">
        <is>
          <t xml:space="preserve">ROIC</t>
        </is>
      </c>
      <c r="B3" s="6">
        <v>0.3515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-1.7</v>
      </c>
    </row>
    <row r="8">
      <c r="A8" t="inlineStr">
        <is>
          <t xml:space="preserve">Shares (m)</t>
        </is>
      </c>
      <c r="B8" s="5">
        <v>40.4814</v>
      </c>
    </row>
    <row r="9">
      <c r="A9" t="inlineStr">
        <is>
          <t xml:space="preserve">Share price</t>
        </is>
      </c>
      <c r="B9" s="5">
        <v>10.44</v>
      </c>
    </row>
    <row r="10">
      <c r="A10" t="inlineStr">
        <is>
          <t xml:space="preserve">Stage-1 growth g (engine driver)</t>
        </is>
      </c>
      <c r="B10" s="6">
        <v>0.0008</v>
      </c>
    </row>
    <row r="11"/>
    <row r="12">
      <c r="A12" t="inlineStr">
        <is>
          <t xml:space="preserve">Invested Capital  = NOPAT / ROIC</t>
        </is>
      </c>
      <c r="B12" s="2">
        <f>B2/B3</f>
        <v>75.7</v>
      </c>
    </row>
    <row r="13">
      <c r="A13" t="inlineStr">
        <is>
          <t xml:space="preserve">Market cap  = price × shares</t>
        </is>
      </c>
      <c r="B13" s="4">
        <f>B9*B8</f>
        <v>422.625816</v>
      </c>
    </row>
    <row r="14">
      <c r="A14" t="inlineStr">
        <is>
          <t xml:space="preserve">Enterprise value  = mcap + net debt</t>
        </is>
      </c>
      <c r="B14" s="4">
        <f>B13+B7</f>
        <v>420.9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26.6</v>
      </c>
    </row>
    <row r="4">
      <c r="A4" t="inlineStr">
        <is>
          <t xml:space="preserve">Invested Capital</t>
        </is>
      </c>
      <c r="B4" s="2">
        <f>Inputs!B12</f>
        <v>75.7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6.056</v>
      </c>
    </row>
    <row r="7">
      <c r="A7" t="inlineStr">
        <is>
          <t xml:space="preserve">Economic Profit (EVA)  = NOPAT − charge</t>
        </is>
      </c>
      <c r="B7" s="2">
        <f>Inputs!B2-Inputs!B12*Inputs!B4</f>
        <v>20.544</v>
      </c>
    </row>
    <row r="8">
      <c r="A8" t="inlineStr">
        <is>
          <t xml:space="preserve">ROIC</t>
        </is>
      </c>
      <c r="B8" s="3">
        <f>Inputs!B3</f>
        <v>0.3515</v>
      </c>
    </row>
    <row r="9">
      <c r="A9" t="inlineStr">
        <is>
          <t xml:space="preserve">ROIC − WACC spread</t>
        </is>
      </c>
      <c r="B9" s="3">
        <f>Inputs!B3-Inputs!B4</f>
        <v>0.27149999999999996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26.62128</v>
      </c>
      <c r="C4" s="3">
        <f>Inputs!$B$10/Inputs!$B$3</f>
        <v>0.002275960170697013</v>
      </c>
      <c r="D4" s="2">
        <f>B4*(1-C4)</f>
        <v>26.560691027027026</v>
      </c>
      <c r="E4" s="3">
        <f>1/(1+Inputs!$B$4)^A4</f>
        <v>0.9259259259259258</v>
      </c>
      <c r="F4" s="2">
        <f>D4*E4</f>
        <v>24.59323243243243</v>
      </c>
    </row>
    <row r="5">
      <c r="A5" s="4">
        <v>2.0</v>
      </c>
      <c r="B5" s="2">
        <f>B4*(1+Inputs!$B$10)</f>
        <v>26.642577023999998</v>
      </c>
      <c r="C5" s="3">
        <f>Inputs!$B$10/Inputs!$B$3</f>
        <v>0.002275960170697013</v>
      </c>
      <c r="D5" s="2">
        <f>B5*(1-C5)</f>
        <v>26.581939579848648</v>
      </c>
      <c r="E5" s="3">
        <f>1/(1+Inputs!$B$4)^A5</f>
        <v>0.8573388203017832</v>
      </c>
      <c r="F5" s="2">
        <f>D5*E5</f>
        <v>22.789728720720717</v>
      </c>
    </row>
    <row r="6">
      <c r="A6" s="4">
        <v>3.0</v>
      </c>
      <c r="B6" s="2">
        <f>B5*(1+Inputs!$B$10)</f>
        <v>26.663891085619195</v>
      </c>
      <c r="C6" s="3">
        <f>Inputs!$B$10/Inputs!$B$3</f>
        <v>0.002275960170697013</v>
      </c>
      <c r="D6" s="2">
        <f>B6*(1-C6)</f>
        <v>26.603205131512524</v>
      </c>
      <c r="E6" s="3">
        <f>1/(1+Inputs!$B$4)^A6</f>
        <v>0.7938322410201696</v>
      </c>
      <c r="F6" s="2">
        <f>D6*E6</f>
        <v>21.118481947867863</v>
      </c>
    </row>
    <row r="7">
      <c r="A7" s="4">
        <v>4.0</v>
      </c>
      <c r="B7" s="2">
        <f>B6*(1+Inputs!$B$10)</f>
        <v>26.685222198487686</v>
      </c>
      <c r="C7" s="3">
        <f>Inputs!$B$10/Inputs!$B$3</f>
        <v>0.002275960170697013</v>
      </c>
      <c r="D7" s="2">
        <f>B7*(1-C7)</f>
        <v>26.62448769561773</v>
      </c>
      <c r="E7" s="3">
        <f>1/(1+Inputs!$B$4)^A7</f>
        <v>0.7350298527964533</v>
      </c>
      <c r="F7" s="2">
        <f>D7*E7</f>
        <v>19.569793271690884</v>
      </c>
    </row>
    <row r="8">
      <c r="A8" s="4">
        <v>5.0</v>
      </c>
      <c r="B8" s="2">
        <f>B7*(1+Inputs!$B$10)</f>
        <v>26.706570376246475</v>
      </c>
      <c r="C8" s="3">
        <f>Inputs!$B$10/Inputs!$B$3</f>
        <v>0.002275960170697013</v>
      </c>
      <c r="D8" s="2">
        <f>B8*(1-C8)</f>
        <v>26.645787285774222</v>
      </c>
      <c r="E8" s="3">
        <f>1/(1+Inputs!$B$4)^A8</f>
        <v>0.6805831970337529</v>
      </c>
      <c r="F8" s="2">
        <f>D8*E8</f>
        <v>18.134675098433547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10.44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0.0008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15.0</v>
      </c>
      <c r="C4" s="3">
        <v>0.1001</v>
      </c>
      <c r="D4" s="3">
        <v>0.3</v>
      </c>
      <c r="E4" s="3">
        <v>0.4368</v>
      </c>
    </row>
    <row r="5">
      <c r="A5" t="inlineStr">
        <is>
          <t xml:space="preserve">Base</t>
        </is>
      </c>
      <c r="B5" s="2">
        <v>12.0</v>
      </c>
      <c r="C5" s="3">
        <v>0.0385</v>
      </c>
      <c r="D5" s="3">
        <v>0.45</v>
      </c>
      <c r="E5" s="3">
        <v>0.1494</v>
      </c>
    </row>
    <row r="6">
      <c r="A6" t="inlineStr">
        <is>
          <t xml:space="preserve">Bear</t>
        </is>
      </c>
      <c r="B6" s="2">
        <v>7.0</v>
      </c>
      <c r="C6" s="3">
        <v>-0.1051</v>
      </c>
      <c r="D6" s="3">
        <v>0.25</v>
      </c>
      <c r="E6" s="3">
        <v>-0.3295</v>
      </c>
    </row>
    <row r="7">
      <c r="A7" t="inlineStr" s="1">
        <is>
          <t xml:space="preserve">E[r] (probability-weighted)</t>
        </is>
      </c>
      <c r="E7" s="3">
        <v>0.1159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14.1883</v>
      </c>
      <c r="C4" s="4">
        <v>15.9973</v>
      </c>
      <c r="D4" s="4">
        <v>17.3128</v>
      </c>
      <c r="E4" s="4">
        <v>19.4623</v>
      </c>
      <c r="F4" s="4">
        <v>21.0199</v>
      </c>
      <c r="G4" s="4">
        <v>25.3882</v>
      </c>
    </row>
    <row r="5">
      <c r="A5" t="inlineStr" s="1">
        <is>
          <t xml:space="preserve">7.25%</t>
        </is>
      </c>
      <c r="B5" s="4">
        <v>12.0</v>
      </c>
      <c r="C5" s="4">
        <v>13.4682</v>
      </c>
      <c r="D5" s="4">
        <v>14.5337</v>
      </c>
      <c r="E5" s="4">
        <v>16.2713</v>
      </c>
      <c r="F5" s="4">
        <v>17.5282</v>
      </c>
      <c r="G5" s="4">
        <v>21.0441</v>
      </c>
    </row>
    <row r="6">
      <c r="A6" t="inlineStr" s="1">
        <is>
          <t xml:space="preserve">8.00%</t>
        </is>
      </c>
      <c r="B6" s="4">
        <v>10.4071</v>
      </c>
      <c r="C6" s="4">
        <v>11.6291</v>
      </c>
      <c r="D6" s="4">
        <v>12.5141</v>
      </c>
      <c r="E6" s="4">
        <v>13.9545</v>
      </c>
      <c r="F6" s="4">
        <v>14.9944</v>
      </c>
      <c r="G6" s="4">
        <v>17.8958</v>
      </c>
    </row>
    <row r="7">
      <c r="A7" t="inlineStr" s="1">
        <is>
          <t xml:space="preserve">8.75%</t>
        </is>
      </c>
      <c r="B7" s="4">
        <v>9.1954</v>
      </c>
      <c r="C7" s="4">
        <v>10.2317</v>
      </c>
      <c r="D7" s="4">
        <v>10.9806</v>
      </c>
      <c r="E7" s="4">
        <v>12.1971</v>
      </c>
      <c r="F7" s="4">
        <v>13.0736</v>
      </c>
      <c r="G7" s="4">
        <v>15.5125</v>
      </c>
    </row>
    <row r="8">
      <c r="A8" t="inlineStr" s="1">
        <is>
          <t xml:space="preserve">9.50%</t>
        </is>
      </c>
      <c r="B8" s="4">
        <v>8.2423</v>
      </c>
      <c r="C8" s="4">
        <v>9.1339</v>
      </c>
      <c r="D8" s="4">
        <v>9.7769</v>
      </c>
      <c r="E8" s="4">
        <v>10.8191</v>
      </c>
      <c r="F8" s="4">
        <v>11.5684</v>
      </c>
      <c r="G8" s="4">
        <v>13.648</v>
      </c>
    </row>
    <row r="9"/>
    <row r="10">
      <c r="A10" t="inlineStr">
        <is>
          <t xml:space="preserve">Bold cells ≥ current price (10.44). The conclusion is dominated by WACC and growth.</t>
        </is>
      </c>
    </row>
  </sheetData>
</worksheet>
</file>