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Medistim (MEDI.OL)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0.1457</v>
      </c>
    </row>
    <row r="6">
      <c r="A6" t="inlineStr">
        <is>
          <t xml:space="preserve">No-growth value / share</t>
        </is>
      </c>
      <c r="B6" s="2">
        <v>133.4116</v>
      </c>
    </row>
    <row r="7">
      <c r="A7" t="inlineStr">
        <is>
          <t xml:space="preserve">ROIC</t>
        </is>
      </c>
      <c r="B7" s="3">
        <v>0.4824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40.24</v>
      </c>
    </row>
    <row r="10">
      <c r="A10" t="inlineStr">
        <is>
          <t xml:space="preserve">Economic Profit / EVA</t>
        </is>
      </c>
      <c r="B10" s="2">
        <v>116.272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139.4</v>
      </c>
    </row>
    <row r="3">
      <c r="A3" t="inlineStr">
        <is>
          <t xml:space="preserve">ROIC</t>
        </is>
      </c>
      <c r="B3" s="6">
        <v>0.4824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-209.7</v>
      </c>
    </row>
    <row r="8">
      <c r="A8" t="inlineStr">
        <is>
          <t xml:space="preserve">Shares (m)</t>
        </is>
      </c>
      <c r="B8" s="5">
        <v>18.314</v>
      </c>
    </row>
    <row r="9">
      <c r="A9" t="inlineStr">
        <is>
          <t xml:space="preserve">Share price</t>
        </is>
      </c>
      <c r="B9" s="5">
        <v>224.0</v>
      </c>
    </row>
    <row r="10">
      <c r="A10" t="inlineStr">
        <is>
          <t xml:space="preserve">Stage-1 growth g (engine driver)</t>
        </is>
      </c>
      <c r="B10" s="6">
        <v>0.1457</v>
      </c>
    </row>
    <row r="11"/>
    <row r="12">
      <c r="A12" t="inlineStr">
        <is>
          <t xml:space="preserve">Invested Capital  = NOPAT / ROIC</t>
        </is>
      </c>
      <c r="B12" s="2">
        <f>B2/B3</f>
        <v>289.1</v>
      </c>
    </row>
    <row r="13">
      <c r="A13" t="inlineStr">
        <is>
          <t xml:space="preserve">Market cap  = price × shares</t>
        </is>
      </c>
      <c r="B13" s="4">
        <f>B9*B8</f>
        <v>4102.336</v>
      </c>
    </row>
    <row r="14">
      <c r="A14" t="inlineStr">
        <is>
          <t xml:space="preserve">Enterprise value  = mcap + net debt</t>
        </is>
      </c>
      <c r="B14" s="4">
        <f>B13+B7</f>
        <v>3892.6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139.4</v>
      </c>
    </row>
    <row r="4">
      <c r="A4" t="inlineStr">
        <is>
          <t xml:space="preserve">Invested Capital</t>
        </is>
      </c>
      <c r="B4" s="2">
        <f>Inputs!B12</f>
        <v>289.1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23.128000000000004</v>
      </c>
    </row>
    <row r="7">
      <c r="A7" t="inlineStr">
        <is>
          <t xml:space="preserve">Economic Profit (EVA)  = NOPAT − charge</t>
        </is>
      </c>
      <c r="B7" s="2">
        <f>Inputs!B2-Inputs!B12*Inputs!B4</f>
        <v>116.272</v>
      </c>
    </row>
    <row r="8">
      <c r="A8" t="inlineStr">
        <is>
          <t xml:space="preserve">ROIC</t>
        </is>
      </c>
      <c r="B8" s="3">
        <f>Inputs!B3</f>
        <v>0.4824</v>
      </c>
    </row>
    <row r="9">
      <c r="A9" t="inlineStr">
        <is>
          <t xml:space="preserve">ROIC − WACC spread</t>
        </is>
      </c>
      <c r="B9" s="3">
        <f>Inputs!B3-Inputs!B4</f>
        <v>0.4024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159.71058</v>
      </c>
      <c r="C4" s="3">
        <f>Inputs!$B$10/Inputs!$B$3</f>
        <v>0.30203150912106136</v>
      </c>
      <c r="D4" s="2">
        <f>B4*(1-C4)</f>
        <v>111.47295249999999</v>
      </c>
      <c r="E4" s="3">
        <f>1/(1+Inputs!$B$4)^A4</f>
        <v>0.9259259259259258</v>
      </c>
      <c r="F4" s="2">
        <f>D4*E4</f>
        <v>103.21569675925925</v>
      </c>
    </row>
    <row r="5">
      <c r="A5" s="4">
        <v>2.0</v>
      </c>
      <c r="B5" s="2">
        <f>B4*(1+Inputs!$B$10)</f>
        <v>182.980411506</v>
      </c>
      <c r="C5" s="3">
        <f>Inputs!$B$10/Inputs!$B$3</f>
        <v>0.30203150912106136</v>
      </c>
      <c r="D5" s="2">
        <f>B5*(1-C5)</f>
        <v>127.71456167925</v>
      </c>
      <c r="E5" s="3">
        <f>1/(1+Inputs!$B$4)^A5</f>
        <v>0.8573388203017832</v>
      </c>
      <c r="F5" s="2">
        <f>D5*E5</f>
        <v>109.49465164544752</v>
      </c>
    </row>
    <row r="6">
      <c r="A6" s="4">
        <v>3.0</v>
      </c>
      <c r="B6" s="2">
        <f>B5*(1+Inputs!$B$10)</f>
        <v>209.64065746242417</v>
      </c>
      <c r="C6" s="3">
        <f>Inputs!$B$10/Inputs!$B$3</f>
        <v>0.30203150912106136</v>
      </c>
      <c r="D6" s="2">
        <f>B6*(1-C6)</f>
        <v>146.3225733159167</v>
      </c>
      <c r="E6" s="3">
        <f>1/(1+Inputs!$B$4)^A6</f>
        <v>0.7938322410201696</v>
      </c>
      <c r="F6" s="2">
        <f>D6*E6</f>
        <v>116.15557628721223</v>
      </c>
    </row>
    <row r="7">
      <c r="A7" s="4">
        <v>4.0</v>
      </c>
      <c r="B7" s="2">
        <f>B6*(1+Inputs!$B$10)</f>
        <v>240.18530125469937</v>
      </c>
      <c r="C7" s="3">
        <f>Inputs!$B$10/Inputs!$B$3</f>
        <v>0.30203150912106136</v>
      </c>
      <c r="D7" s="2">
        <f>B7*(1-C7)</f>
        <v>167.64177224804575</v>
      </c>
      <c r="E7" s="3">
        <f>1/(1+Inputs!$B$4)^A7</f>
        <v>0.7350298527964533</v>
      </c>
      <c r="F7" s="2">
        <f>D7*E7</f>
        <v>123.22170717801761</v>
      </c>
    </row>
    <row r="8">
      <c r="A8" s="4">
        <v>5.0</v>
      </c>
      <c r="B8" s="2">
        <f>B7*(1+Inputs!$B$10)</f>
        <v>275.18029964750906</v>
      </c>
      <c r="C8" s="3">
        <f>Inputs!$B$10/Inputs!$B$3</f>
        <v>0.30203150912106136</v>
      </c>
      <c r="D8" s="2">
        <f>B8*(1-C8)</f>
        <v>192.06717846458602</v>
      </c>
      <c r="E8" s="3">
        <f>1/(1+Inputs!$B$4)^A8</f>
        <v>0.6805831970337529</v>
      </c>
      <c r="F8" s="2">
        <f>D8*E8</f>
        <v>130.71769436468034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224.0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0.1457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265.0</v>
      </c>
      <c r="C4" s="3">
        <v>0.1944</v>
      </c>
      <c r="D4" s="3">
        <v>0.3</v>
      </c>
      <c r="E4" s="3">
        <v>0.183</v>
      </c>
    </row>
    <row r="5">
      <c r="A5" t="inlineStr">
        <is>
          <t xml:space="preserve">Base</t>
        </is>
      </c>
      <c r="B5" s="2">
        <v>215.0</v>
      </c>
      <c r="C5" s="3">
        <v>0.134</v>
      </c>
      <c r="D5" s="3">
        <v>0.45</v>
      </c>
      <c r="E5" s="3">
        <v>-0.0402</v>
      </c>
    </row>
    <row r="6">
      <c r="A6" t="inlineStr">
        <is>
          <t xml:space="preserve">Bear</t>
        </is>
      </c>
      <c r="B6" s="2">
        <v>175.0</v>
      </c>
      <c r="C6" s="3">
        <v>0.0757</v>
      </c>
      <c r="D6" s="3">
        <v>0.25</v>
      </c>
      <c r="E6" s="3">
        <v>-0.2188</v>
      </c>
    </row>
    <row r="7">
      <c r="A7" t="inlineStr" s="1">
        <is>
          <t xml:space="preserve">E[r] (probability-weighted)</t>
        </is>
      </c>
      <c r="E7" s="3">
        <v>-0.0179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178.0665</v>
      </c>
      <c r="C4" s="4">
        <v>200.2575</v>
      </c>
      <c r="D4" s="4">
        <v>216.4276</v>
      </c>
      <c r="E4" s="4">
        <v>242.9006</v>
      </c>
      <c r="F4" s="4">
        <v>262.1213</v>
      </c>
      <c r="G4" s="4">
        <v>316.1653</v>
      </c>
    </row>
    <row r="5">
      <c r="A5" t="inlineStr" s="1">
        <is>
          <t xml:space="preserve">7.25%</t>
        </is>
      </c>
      <c r="B5" s="4">
        <v>152.2037</v>
      </c>
      <c r="C5" s="4">
        <v>170.3489</v>
      </c>
      <c r="D5" s="4">
        <v>183.5504</v>
      </c>
      <c r="E5" s="4">
        <v>205.1309</v>
      </c>
      <c r="F5" s="4">
        <v>220.7774</v>
      </c>
      <c r="G5" s="4">
        <v>264.6881</v>
      </c>
    </row>
    <row r="6">
      <c r="A6" t="inlineStr" s="1">
        <is>
          <t xml:space="preserve">8.00%</t>
        </is>
      </c>
      <c r="B6" s="4">
        <v>133.3814</v>
      </c>
      <c r="C6" s="4">
        <v>148.6001</v>
      </c>
      <c r="D6" s="4">
        <v>159.655</v>
      </c>
      <c r="E6" s="4">
        <v>177.6993</v>
      </c>
      <c r="F6" s="4">
        <v>190.7633</v>
      </c>
      <c r="G6" s="4">
        <v>227.3559</v>
      </c>
    </row>
    <row r="7">
      <c r="A7" t="inlineStr" s="1">
        <is>
          <t xml:space="preserve">8.75%</t>
        </is>
      </c>
      <c r="B7" s="4">
        <v>119.0655</v>
      </c>
      <c r="C7" s="4">
        <v>132.0734</v>
      </c>
      <c r="D7" s="4">
        <v>141.5075</v>
      </c>
      <c r="E7" s="4">
        <v>156.8827</v>
      </c>
      <c r="F7" s="4">
        <v>167.9982</v>
      </c>
      <c r="G7" s="4">
        <v>199.0724</v>
      </c>
    </row>
    <row r="8">
      <c r="A8" t="inlineStr" s="1">
        <is>
          <t xml:space="preserve">9.50%</t>
        </is>
      </c>
      <c r="B8" s="4">
        <v>107.8079</v>
      </c>
      <c r="C8" s="4">
        <v>119.0903</v>
      </c>
      <c r="D8" s="4">
        <v>127.2597</v>
      </c>
      <c r="E8" s="4">
        <v>140.5536</v>
      </c>
      <c r="F8" s="4">
        <v>150.1503</v>
      </c>
      <c r="G8" s="4">
        <v>176.9255</v>
      </c>
    </row>
    <row r="9"/>
    <row r="10">
      <c r="A10" t="inlineStr">
        <is>
          <t xml:space="preserve">Bold cells ≥ current price (224.0). The conclusion is dominated by WACC and growth.</t>
        </is>
      </c>
    </row>
  </sheetData>
</worksheet>
</file>