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Konecranes (KCR.HE)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0.036</v>
      </c>
    </row>
    <row r="6">
      <c r="A6" t="inlineStr">
        <is>
          <t xml:space="preserve">No-growth value / share</t>
        </is>
      </c>
      <c r="B6" s="2">
        <v>24.7296</v>
      </c>
    </row>
    <row r="7">
      <c r="A7" t="inlineStr">
        <is>
          <t xml:space="preserve">ROIC</t>
        </is>
      </c>
      <c r="B7" s="3">
        <v>0.2279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13.79</v>
      </c>
    </row>
    <row r="10">
      <c r="A10" t="inlineStr">
        <is>
          <t xml:space="preserve">Economic Profit / EVA</t>
        </is>
      </c>
      <c r="B10" s="2">
        <v>265.66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439.0</v>
      </c>
    </row>
    <row r="3">
      <c r="A3" t="inlineStr">
        <is>
          <t xml:space="preserve">ROIC</t>
        </is>
      </c>
      <c r="B3" s="6">
        <v>0.2279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-163.5</v>
      </c>
    </row>
    <row r="8">
      <c r="A8" t="inlineStr">
        <is>
          <t xml:space="preserve">Shares (m)</t>
        </is>
      </c>
      <c r="B8" s="5">
        <v>237.642807</v>
      </c>
    </row>
    <row r="9">
      <c r="A9" t="inlineStr">
        <is>
          <t xml:space="preserve">Share price</t>
        </is>
      </c>
      <c r="B9" s="5">
        <v>27.5</v>
      </c>
    </row>
    <row r="10">
      <c r="A10" t="inlineStr">
        <is>
          <t xml:space="preserve">Stage-1 growth g (engine driver)</t>
        </is>
      </c>
      <c r="B10" s="6">
        <v>0.036</v>
      </c>
    </row>
    <row r="11"/>
    <row r="12">
      <c r="A12" t="inlineStr">
        <is>
          <t xml:space="preserve">Invested Capital  = NOPAT / ROIC</t>
        </is>
      </c>
      <c r="B12" s="2">
        <f>B2/B3</f>
        <v>1926</v>
      </c>
    </row>
    <row r="13">
      <c r="A13" t="inlineStr">
        <is>
          <t xml:space="preserve">Market cap  = price × shares</t>
        </is>
      </c>
      <c r="B13" s="4">
        <f>B9*B8</f>
        <v>6535.1771925</v>
      </c>
    </row>
    <row r="14">
      <c r="A14" t="inlineStr">
        <is>
          <t xml:space="preserve">Enterprise value  = mcap + net debt</t>
        </is>
      </c>
      <c r="B14" s="4">
        <f>B13+B7</f>
        <v>6371.7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439.0</v>
      </c>
    </row>
    <row r="4">
      <c r="A4" t="inlineStr">
        <is>
          <t xml:space="preserve">Invested Capital</t>
        </is>
      </c>
      <c r="B4" s="2">
        <f>Inputs!B12</f>
        <v>1926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173.34</v>
      </c>
    </row>
    <row r="7">
      <c r="A7" t="inlineStr">
        <is>
          <t xml:space="preserve">Economic Profit (EVA)  = NOPAT − charge</t>
        </is>
      </c>
      <c r="B7" s="2">
        <f>Inputs!B2-Inputs!B12*Inputs!B4</f>
        <v>265.65999999999997</v>
      </c>
    </row>
    <row r="8">
      <c r="A8" t="inlineStr">
        <is>
          <t xml:space="preserve">ROIC</t>
        </is>
      </c>
      <c r="B8" s="3">
        <f>Inputs!B3</f>
        <v>0.2279</v>
      </c>
    </row>
    <row r="9">
      <c r="A9" t="inlineStr">
        <is>
          <t xml:space="preserve">ROIC − WACC spread</t>
        </is>
      </c>
      <c r="B9" s="3">
        <f>Inputs!B3-Inputs!B4</f>
        <v>0.1379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454.80400000000003</v>
      </c>
      <c r="C4" s="3">
        <f>Inputs!$B$10/Inputs!$B$3</f>
        <v>0.15796401930671347</v>
      </c>
      <c r="D4" s="2">
        <f>B4*(1-C4)</f>
        <v>382.96133216322954</v>
      </c>
      <c r="E4" s="3">
        <f>1/(1+Inputs!$B$4)^A4</f>
        <v>0.9174311926605504</v>
      </c>
      <c r="F4" s="2">
        <f>D4*E4</f>
        <v>351.3406717093849</v>
      </c>
    </row>
    <row r="5">
      <c r="A5" s="4">
        <v>2.0</v>
      </c>
      <c r="B5" s="2">
        <f>B4*(1+Inputs!$B$10)</f>
        <v>471.17694400000005</v>
      </c>
      <c r="C5" s="3">
        <f>Inputs!$B$10/Inputs!$B$3</f>
        <v>0.15796401930671347</v>
      </c>
      <c r="D5" s="2">
        <f>B5*(1-C5)</f>
        <v>396.7479401211058</v>
      </c>
      <c r="E5" s="3">
        <f>1/(1+Inputs!$B$4)^A5</f>
        <v>0.84167999326656</v>
      </c>
      <c r="F5" s="2">
        <f>D5*E5</f>
        <v>333.93480356965387</v>
      </c>
    </row>
    <row r="6">
      <c r="A6" s="4">
        <v>3.0</v>
      </c>
      <c r="B6" s="2">
        <f>B5*(1+Inputs!$B$10)</f>
        <v>488.13931398400007</v>
      </c>
      <c r="C6" s="3">
        <f>Inputs!$B$10/Inputs!$B$3</f>
        <v>0.15796401930671347</v>
      </c>
      <c r="D6" s="2">
        <f>B6*(1-C6)</f>
        <v>411.03086596546564</v>
      </c>
      <c r="E6" s="3">
        <f>1/(1+Inputs!$B$4)^A6</f>
        <v>0.7721834800610642</v>
      </c>
      <c r="F6" s="2">
        <f>D6*E6</f>
        <v>317.3912444937261</v>
      </c>
    </row>
    <row r="7">
      <c r="A7" s="4">
        <v>4.0</v>
      </c>
      <c r="B7" s="2">
        <f>B6*(1+Inputs!$B$10)</f>
        <v>505.7123292874241</v>
      </c>
      <c r="C7" s="3">
        <f>Inputs!$B$10/Inputs!$B$3</f>
        <v>0.15796401930671347</v>
      </c>
      <c r="D7" s="2">
        <f>B7*(1-C7)</f>
        <v>425.8279771402224</v>
      </c>
      <c r="E7" s="3">
        <f>1/(1+Inputs!$B$4)^A7</f>
        <v>0.7084252110651963</v>
      </c>
      <c r="F7" s="2">
        <f>D7*E7</f>
        <v>301.6672745830276</v>
      </c>
    </row>
    <row r="8">
      <c r="A8" s="4">
        <v>5.0</v>
      </c>
      <c r="B8" s="2">
        <f>B7*(1+Inputs!$B$10)</f>
        <v>523.9179731417714</v>
      </c>
      <c r="C8" s="3">
        <f>Inputs!$B$10/Inputs!$B$3</f>
        <v>0.15796401930671347</v>
      </c>
      <c r="D8" s="2">
        <f>B8*(1-C8)</f>
        <v>441.15778431727045</v>
      </c>
      <c r="E8" s="3">
        <f>1/(1+Inputs!$B$4)^A8</f>
        <v>0.6499313862983452</v>
      </c>
      <c r="F8" s="2">
        <f>D8*E8</f>
        <v>286.72229033763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27.5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35.0</v>
      </c>
      <c r="C4" s="3">
        <v>0.1186</v>
      </c>
      <c r="D4" s="3">
        <v>0.3</v>
      </c>
      <c r="E4" s="3">
        <v>0.2727</v>
      </c>
    </row>
    <row r="5">
      <c r="A5" t="inlineStr">
        <is>
          <t xml:space="preserve">Base</t>
        </is>
      </c>
      <c r="B5" s="2">
        <v>29.0</v>
      </c>
      <c r="C5" s="3">
        <v>0.0541</v>
      </c>
      <c r="D5" s="3">
        <v>0.45</v>
      </c>
      <c r="E5" s="3">
        <v>0.0545</v>
      </c>
    </row>
    <row r="6">
      <c r="A6" t="inlineStr">
        <is>
          <t xml:space="preserve">Bear</t>
        </is>
      </c>
      <c r="B6" s="2">
        <v>21.0</v>
      </c>
      <c r="C6" s="3">
        <v>-0.0553</v>
      </c>
      <c r="D6" s="3">
        <v>0.25</v>
      </c>
      <c r="E6" s="3">
        <v>-0.2364</v>
      </c>
    </row>
    <row r="7">
      <c r="A7" t="inlineStr" s="1">
        <is>
          <t xml:space="preserve">E[r] (probability-weighted)</t>
        </is>
      </c>
      <c r="E7" s="3">
        <v>0.0473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31.6469</v>
      </c>
      <c r="C4" s="4">
        <v>34.9814</v>
      </c>
      <c r="D4" s="4">
        <v>37.3838</v>
      </c>
      <c r="E4" s="4">
        <v>41.2735</v>
      </c>
      <c r="F4" s="4">
        <v>44.0674</v>
      </c>
      <c r="G4" s="4">
        <v>51.8074</v>
      </c>
    </row>
    <row r="5">
      <c r="A5" t="inlineStr" s="1">
        <is>
          <t xml:space="preserve">8.25%</t>
        </is>
      </c>
      <c r="B5" s="4">
        <v>27.7394</v>
      </c>
      <c r="C5" s="4">
        <v>30.48</v>
      </c>
      <c r="D5" s="4">
        <v>32.4474</v>
      </c>
      <c r="E5" s="4">
        <v>35.6218</v>
      </c>
      <c r="F5" s="4">
        <v>37.8942</v>
      </c>
      <c r="G5" s="4">
        <v>44.1592</v>
      </c>
    </row>
    <row r="6">
      <c r="A6" t="inlineStr" s="1">
        <is>
          <t xml:space="preserve">9.00%</t>
        </is>
      </c>
      <c r="B6" s="4">
        <v>24.7294</v>
      </c>
      <c r="C6" s="4">
        <v>27.0182</v>
      </c>
      <c r="D6" s="4">
        <v>28.6552</v>
      </c>
      <c r="E6" s="4">
        <v>31.2863</v>
      </c>
      <c r="F6" s="4">
        <v>33.1629</v>
      </c>
      <c r="G6" s="4">
        <v>38.31</v>
      </c>
    </row>
    <row r="7">
      <c r="A7" t="inlineStr" s="1">
        <is>
          <t xml:space="preserve">9.75%</t>
        </is>
      </c>
      <c r="B7" s="4">
        <v>22.3387</v>
      </c>
      <c r="C7" s="4">
        <v>24.2735</v>
      </c>
      <c r="D7" s="4">
        <v>25.6517</v>
      </c>
      <c r="E7" s="4">
        <v>27.8581</v>
      </c>
      <c r="F7" s="4">
        <v>29.4254</v>
      </c>
      <c r="G7" s="4">
        <v>33.7</v>
      </c>
    </row>
    <row r="8">
      <c r="A8" t="inlineStr" s="1">
        <is>
          <t xml:space="preserve">10.50%</t>
        </is>
      </c>
      <c r="B8" s="4">
        <v>20.3931</v>
      </c>
      <c r="C8" s="4">
        <v>22.0441</v>
      </c>
      <c r="D8" s="4">
        <v>23.2151</v>
      </c>
      <c r="E8" s="4">
        <v>25.0814</v>
      </c>
      <c r="F8" s="4">
        <v>26.4015</v>
      </c>
      <c r="G8" s="4">
        <v>29.9795</v>
      </c>
    </row>
    <row r="9"/>
    <row r="10">
      <c r="A10" t="inlineStr">
        <is>
          <t xml:space="preserve">Bold cells ≥ current price (27.5). The conclusion is dominated by WACC and growth.</t>
        </is>
      </c>
    </row>
  </sheetData>
</worksheet>
</file>