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Kalmar (KALMAR.HE)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-0.0051</v>
      </c>
    </row>
    <row r="6">
      <c r="A6" t="inlineStr">
        <is>
          <t xml:space="preserve">No-growth value / share</t>
        </is>
      </c>
      <c r="B6" s="2">
        <v>42.6777</v>
      </c>
    </row>
    <row r="7">
      <c r="A7" t="inlineStr">
        <is>
          <t xml:space="preserve">ROIC</t>
        </is>
      </c>
      <c r="B7" s="3">
        <v>0.2673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18.73</v>
      </c>
    </row>
    <row r="10">
      <c r="A10" t="inlineStr">
        <is>
          <t xml:space="preserve">Economic Profit / EVA</t>
        </is>
      </c>
      <c r="B10" s="2">
        <v>122.548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174.9</v>
      </c>
    </row>
    <row r="3">
      <c r="A3" t="inlineStr">
        <is>
          <t xml:space="preserve">ROIC</t>
        </is>
      </c>
      <c r="B3" s="6">
        <v>0.2673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-36.0</v>
      </c>
    </row>
    <row r="8">
      <c r="A8" t="inlineStr">
        <is>
          <t xml:space="preserve">Shares (m)</t>
        </is>
      </c>
      <c r="B8" s="5">
        <v>64.324</v>
      </c>
    </row>
    <row r="9">
      <c r="A9" t="inlineStr">
        <is>
          <t xml:space="preserve">Share price</t>
        </is>
      </c>
      <c r="B9" s="5">
        <v>41.94</v>
      </c>
    </row>
    <row r="10">
      <c r="A10" t="inlineStr">
        <is>
          <t xml:space="preserve">Stage-1 growth g (engine driver)</t>
        </is>
      </c>
      <c r="B10" s="6">
        <v>-0.0051</v>
      </c>
    </row>
    <row r="11"/>
    <row r="12">
      <c r="A12" t="inlineStr">
        <is>
          <t xml:space="preserve">Invested Capital  = NOPAT / ROIC</t>
        </is>
      </c>
      <c r="B12" s="2">
        <f>B2/B3</f>
        <v>654.4</v>
      </c>
    </row>
    <row r="13">
      <c r="A13" t="inlineStr">
        <is>
          <t xml:space="preserve">Market cap  = price × shares</t>
        </is>
      </c>
      <c r="B13" s="4">
        <f>B9*B8</f>
        <v>2697.74856</v>
      </c>
    </row>
    <row r="14">
      <c r="A14" t="inlineStr">
        <is>
          <t xml:space="preserve">Enterprise value  = mcap + net debt</t>
        </is>
      </c>
      <c r="B14" s="4">
        <f>B13+B7</f>
        <v>2661.7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174.9</v>
      </c>
    </row>
    <row r="4">
      <c r="A4" t="inlineStr">
        <is>
          <t xml:space="preserve">Invested Capital</t>
        </is>
      </c>
      <c r="B4" s="2">
        <f>Inputs!B12</f>
        <v>654.4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52.352</v>
      </c>
    </row>
    <row r="7">
      <c r="A7" t="inlineStr">
        <is>
          <t xml:space="preserve">Economic Profit (EVA)  = NOPAT − charge</t>
        </is>
      </c>
      <c r="B7" s="2">
        <f>Inputs!B2-Inputs!B12*Inputs!B4</f>
        <v>122.548</v>
      </c>
    </row>
    <row r="8">
      <c r="A8" t="inlineStr">
        <is>
          <t xml:space="preserve">ROIC</t>
        </is>
      </c>
      <c r="B8" s="3">
        <f>Inputs!B3</f>
        <v>0.2673</v>
      </c>
    </row>
    <row r="9">
      <c r="A9" t="inlineStr">
        <is>
          <t xml:space="preserve">ROIC − WACC spread</t>
        </is>
      </c>
      <c r="B9" s="3">
        <f>Inputs!B3-Inputs!B4</f>
        <v>0.18729999999999997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174.00801</v>
      </c>
      <c r="C4" s="3">
        <f>Inputs!$B$10/Inputs!$B$3</f>
        <v>0.0</v>
      </c>
      <c r="D4" s="2">
        <f>B4*(1-C4)</f>
        <v>174.00801</v>
      </c>
      <c r="E4" s="3">
        <f>1/(1+Inputs!$B$4)^A4</f>
        <v>0.9259259259259258</v>
      </c>
      <c r="F4" s="2">
        <f>D4*E4</f>
        <v>161.11852777777776</v>
      </c>
    </row>
    <row r="5">
      <c r="A5" s="4">
        <v>2.0</v>
      </c>
      <c r="B5" s="2">
        <f>B4*(1+Inputs!$B$10)</f>
        <v>173.120569149</v>
      </c>
      <c r="C5" s="3">
        <f>Inputs!$B$10/Inputs!$B$3</f>
        <v>0.0</v>
      </c>
      <c r="D5" s="2">
        <f>B5*(1-C5)</f>
        <v>173.120569149</v>
      </c>
      <c r="E5" s="3">
        <f>1/(1+Inputs!$B$4)^A5</f>
        <v>0.8573388203017832</v>
      </c>
      <c r="F5" s="2">
        <f>D5*E5</f>
        <v>148.42298452417694</v>
      </c>
    </row>
    <row r="6">
      <c r="A6" s="4">
        <v>3.0</v>
      </c>
      <c r="B6" s="2">
        <f>B5*(1+Inputs!$B$10)</f>
        <v>172.2376542463401</v>
      </c>
      <c r="C6" s="3">
        <f>Inputs!$B$10/Inputs!$B$3</f>
        <v>0.0</v>
      </c>
      <c r="D6" s="2">
        <f>B6*(1-C6)</f>
        <v>172.2376542463401</v>
      </c>
      <c r="E6" s="3">
        <f>1/(1+Inputs!$B$4)^A6</f>
        <v>0.7938322410201696</v>
      </c>
      <c r="F6" s="2">
        <f>D6*E6</f>
        <v>136.7278030584293</v>
      </c>
    </row>
    <row r="7">
      <c r="A7" s="4">
        <v>4.0</v>
      </c>
      <c r="B7" s="2">
        <f>B6*(1+Inputs!$B$10)</f>
        <v>171.35924220968377</v>
      </c>
      <c r="C7" s="3">
        <f>Inputs!$B$10/Inputs!$B$3</f>
        <v>0.0</v>
      </c>
      <c r="D7" s="2">
        <f>B7*(1-C7)</f>
        <v>171.35924220968377</v>
      </c>
      <c r="E7" s="3">
        <f>1/(1+Inputs!$B$4)^A7</f>
        <v>0.7350298527964533</v>
      </c>
      <c r="F7" s="2">
        <f>D7*E7</f>
        <v>125.95415857669565</v>
      </c>
    </row>
    <row r="8">
      <c r="A8" s="4">
        <v>5.0</v>
      </c>
      <c r="B8" s="2">
        <f>B7*(1+Inputs!$B$10)</f>
        <v>170.48531007441437</v>
      </c>
      <c r="C8" s="3">
        <f>Inputs!$B$10/Inputs!$B$3</f>
        <v>0.0</v>
      </c>
      <c r="D8" s="2">
        <f>B8*(1-C8)</f>
        <v>170.48531007441437</v>
      </c>
      <c r="E8" s="3">
        <f>1/(1+Inputs!$B$4)^A8</f>
        <v>0.6805831970337529</v>
      </c>
      <c r="F8" s="2">
        <f>D8*E8</f>
        <v>116.02943737773562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41.94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-0.0051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60.0</v>
      </c>
      <c r="C4" s="3">
        <v>0.1005</v>
      </c>
      <c r="D4" s="3">
        <v>0.35</v>
      </c>
      <c r="E4" s="3">
        <v>0.4306</v>
      </c>
    </row>
    <row r="5">
      <c r="A5" t="inlineStr">
        <is>
          <t xml:space="preserve">Base</t>
        </is>
      </c>
      <c r="B5" s="2">
        <v>50.0</v>
      </c>
      <c r="C5" s="3">
        <v>0.0464</v>
      </c>
      <c r="D5" s="3">
        <v>0.4</v>
      </c>
      <c r="E5" s="3">
        <v>0.1922</v>
      </c>
    </row>
    <row r="6">
      <c r="A6" t="inlineStr">
        <is>
          <t xml:space="preserve">Bear</t>
        </is>
      </c>
      <c r="B6" s="2">
        <v>36.0</v>
      </c>
      <c r="C6" s="3">
        <v>-0.0493</v>
      </c>
      <c r="D6" s="3">
        <v>0.25</v>
      </c>
      <c r="E6" s="3">
        <v>-0.1416</v>
      </c>
    </row>
    <row r="7">
      <c r="A7" t="inlineStr" s="1">
        <is>
          <t xml:space="preserve">E[r] (probability-weighted)</t>
        </is>
      </c>
      <c r="E7" s="3">
        <v>0.1922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57.9577</v>
      </c>
      <c r="C4" s="4">
        <v>64.9308</v>
      </c>
      <c r="D4" s="4">
        <v>69.9882</v>
      </c>
      <c r="E4" s="4">
        <v>78.23</v>
      </c>
      <c r="F4" s="4">
        <v>84.1875</v>
      </c>
      <c r="G4" s="4">
        <v>100.8362</v>
      </c>
    </row>
    <row r="5">
      <c r="A5" t="inlineStr" s="1">
        <is>
          <t xml:space="preserve">7.25%</t>
        </is>
      </c>
      <c r="B5" s="4">
        <v>49.1154</v>
      </c>
      <c r="C5" s="4">
        <v>54.719</v>
      </c>
      <c r="D5" s="4">
        <v>58.7721</v>
      </c>
      <c r="E5" s="4">
        <v>65.3601</v>
      </c>
      <c r="F5" s="4">
        <v>70.1102</v>
      </c>
      <c r="G5" s="4">
        <v>83.3389</v>
      </c>
    </row>
    <row r="6">
      <c r="A6" t="inlineStr" s="1">
        <is>
          <t xml:space="preserve">8.00%</t>
        </is>
      </c>
      <c r="B6" s="4">
        <v>42.6778</v>
      </c>
      <c r="C6" s="4">
        <v>47.2937</v>
      </c>
      <c r="D6" s="4">
        <v>50.6231</v>
      </c>
      <c r="E6" s="4">
        <v>56.0198</v>
      </c>
      <c r="F6" s="4">
        <v>59.9007</v>
      </c>
      <c r="G6" s="4">
        <v>70.6696</v>
      </c>
    </row>
    <row r="7">
      <c r="A7" t="inlineStr" s="1">
        <is>
          <t xml:space="preserve">8.75%</t>
        </is>
      </c>
      <c r="B7" s="4">
        <v>37.7795</v>
      </c>
      <c r="C7" s="4">
        <v>41.6517</v>
      </c>
      <c r="D7" s="4">
        <v>44.4366</v>
      </c>
      <c r="E7" s="4">
        <v>48.9377</v>
      </c>
      <c r="F7" s="4">
        <v>52.1656</v>
      </c>
      <c r="G7" s="4">
        <v>61.0879</v>
      </c>
    </row>
    <row r="8">
      <c r="A8" t="inlineStr" s="1">
        <is>
          <t xml:space="preserve">9.50%</t>
        </is>
      </c>
      <c r="B8" s="4">
        <v>33.9259</v>
      </c>
      <c r="C8" s="4">
        <v>37.2198</v>
      </c>
      <c r="D8" s="4">
        <v>39.5815</v>
      </c>
      <c r="E8" s="4">
        <v>43.3873</v>
      </c>
      <c r="F8" s="4">
        <v>46.1084</v>
      </c>
      <c r="G8" s="4">
        <v>53.5994</v>
      </c>
    </row>
    <row r="9"/>
    <row r="10">
      <c r="A10" t="inlineStr">
        <is>
          <t xml:space="preserve">Bold cells ≥ current price (41.94). The conclusion is dominated by WACC and growth.</t>
        </is>
      </c>
    </row>
  </sheetData>
</worksheet>
</file>