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Jaeren Sparebank (JAREN.OL)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0.0741</v>
      </c>
    </row>
    <row r="6">
      <c r="A6" t="inlineStr">
        <is>
          <t xml:space="preserve">Book value / share</t>
        </is>
      </c>
      <c r="B6" s="2">
        <v>543.94</v>
      </c>
    </row>
    <row r="7">
      <c r="A7" t="inlineStr">
        <is>
          <t xml:space="preserve">Sustainable ROE (observed)</t>
        </is>
      </c>
      <c r="B7" s="3">
        <v>0.1129</v>
      </c>
    </row>
    <row r="8">
      <c r="A8" t="inlineStr">
        <is>
          <t xml:space="preserve">Cost of equity Ke</t>
        </is>
      </c>
      <c r="B8" s="3">
        <v>0.1</v>
      </c>
    </row>
    <row r="9">
      <c r="A9" t="inlineStr">
        <is>
          <t xml:space="preserve">ROE − Ke spread (pp)</t>
        </is>
      </c>
      <c r="B9" s="2">
        <v>1.29</v>
      </c>
    </row>
    <row r="10">
      <c r="A10" t="inlineStr">
        <is>
          <t xml:space="preserve">Current P/B</t>
        </is>
      </c>
      <c r="B10" s="2">
        <v>0.6304</v>
      </c>
    </row>
    <row r="11">
      <c r="A11" t="inlineStr">
        <is>
          <t xml:space="preserve">Justified P/B</t>
        </is>
      </c>
      <c r="B11" s="2">
        <v>1.184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2683.0</v>
      </c>
    </row>
    <row r="3">
      <c r="A3" t="inlineStr">
        <is>
          <t xml:space="preserve">Sustainable ROE</t>
        </is>
      </c>
      <c r="B3" s="6">
        <v>0.1129</v>
      </c>
    </row>
    <row r="4">
      <c r="A4" t="inlineStr">
        <is>
          <t xml:space="preserve">Cost of equity Ke</t>
        </is>
      </c>
      <c r="B4" s="6">
        <v>0.1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4.933</v>
      </c>
    </row>
    <row r="9">
      <c r="A9" t="inlineStr">
        <is>
          <t xml:space="preserve">Share price</t>
        </is>
      </c>
      <c r="B9" s="5">
        <v>342.85</v>
      </c>
    </row>
    <row r="10"/>
    <row r="11">
      <c r="A11" t="inlineStr">
        <is>
          <t xml:space="preserve">Book value / share  = equity / shares</t>
        </is>
      </c>
      <c r="B11" s="2">
        <f>B2/B8</f>
        <v>543.94</v>
      </c>
    </row>
    <row r="12">
      <c r="A12" t="inlineStr">
        <is>
          <t xml:space="preserve">Market cap  = price × shares</t>
        </is>
      </c>
      <c r="B12" s="4">
        <f>B9*B8</f>
        <v>1691.27905</v>
      </c>
    </row>
    <row r="13">
      <c r="A13" t="inlineStr">
        <is>
          <t xml:space="preserve">Current P/B  = mcap / book</t>
        </is>
      </c>
      <c r="B13" s="2">
        <f>B12/B2</f>
        <v>0.6303686358553858</v>
      </c>
    </row>
    <row r="14">
      <c r="A14" t="inlineStr">
        <is>
          <t xml:space="preserve">Justified P/B  = (ROE−g)/(Ke−g)</t>
        </is>
      </c>
      <c r="B14" s="2">
        <f>(B3-B6)/(B4-B6)</f>
        <v>1.1842857142857142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2683.0</v>
      </c>
      <c r="C4" s="3">
        <f>Inputs!$B$3-Inputs!$B$4</f>
        <v>0.012899999999999995</v>
      </c>
      <c r="D4" s="2">
        <f>B4*C4</f>
        <v>34.61069999999999</v>
      </c>
      <c r="E4" s="3">
        <f>1/(1+Inputs!$B$4)^A4</f>
        <v>0.9090909090909091</v>
      </c>
      <c r="F4" s="2">
        <f>D4*E4</f>
        <v>31.464272727272714</v>
      </c>
    </row>
    <row r="5">
      <c r="A5" s="4">
        <v>2.0</v>
      </c>
      <c r="B5" s="2">
        <f>B4*(1+Inputs!$B$6)</f>
        <v>2763.4900000000002</v>
      </c>
      <c r="C5" s="3">
        <f>Inputs!$B$3-Inputs!$B$4</f>
        <v>0.012899999999999995</v>
      </c>
      <c r="D5" s="2">
        <f>B5*C5</f>
        <v>35.64902099999999</v>
      </c>
      <c r="E5" s="3">
        <f>1/(1+Inputs!$B$4)^A5</f>
        <v>0.8264462809917354</v>
      </c>
      <c r="F5" s="2">
        <f>D5*E5</f>
        <v>29.46200082644627</v>
      </c>
    </row>
    <row r="6">
      <c r="A6" s="4">
        <v>3.0</v>
      </c>
      <c r="B6" s="2">
        <f>B5*(1+Inputs!$B$6)</f>
        <v>2846.3947000000003</v>
      </c>
      <c r="C6" s="3">
        <f>Inputs!$B$3-Inputs!$B$4</f>
        <v>0.012899999999999995</v>
      </c>
      <c r="D6" s="2">
        <f>B6*C6</f>
        <v>36.71849162999999</v>
      </c>
      <c r="E6" s="3">
        <f>1/(1+Inputs!$B$4)^A6</f>
        <v>0.7513148009015775</v>
      </c>
      <c r="F6" s="2">
        <f>D6*E6</f>
        <v>27.587146228399682</v>
      </c>
    </row>
    <row r="7">
      <c r="A7" s="4">
        <v>4.0</v>
      </c>
      <c r="B7" s="2">
        <f>B6*(1+Inputs!$B$6)</f>
        <v>2931.7865410000004</v>
      </c>
      <c r="C7" s="3">
        <f>Inputs!$B$3-Inputs!$B$4</f>
        <v>0.012899999999999995</v>
      </c>
      <c r="D7" s="2">
        <f>B7*C7</f>
        <v>37.82004637889999</v>
      </c>
      <c r="E7" s="3">
        <f>1/(1+Inputs!$B$4)^A7</f>
        <v>0.6830134553650705</v>
      </c>
      <c r="F7" s="2">
        <f>D7*E7</f>
        <v>25.831600559319703</v>
      </c>
    </row>
    <row r="8">
      <c r="A8" s="4">
        <v>5.0</v>
      </c>
      <c r="B8" s="2">
        <f>B7*(1+Inputs!$B$6)</f>
        <v>3019.7401372300005</v>
      </c>
      <c r="C8" s="3">
        <f>Inputs!$B$3-Inputs!$B$4</f>
        <v>0.012899999999999995</v>
      </c>
      <c r="D8" s="2">
        <f>B8*C8</f>
        <v>38.954647770266995</v>
      </c>
      <c r="E8" s="3">
        <f>1/(1+Inputs!$B$4)^A8</f>
        <v>0.6209213230591549</v>
      </c>
      <c r="F8" s="2">
        <f>D8*E8</f>
        <v>24.18777143281754</v>
      </c>
    </row>
    <row r="9">
      <c r="A9" s="4">
        <v>6.0</v>
      </c>
      <c r="B9" s="2">
        <f>B8*(1+Inputs!$B$6)</f>
        <v>3110.3323413469006</v>
      </c>
      <c r="C9" s="3">
        <f>Inputs!$B$3-Inputs!$B$4</f>
        <v>0.012899999999999995</v>
      </c>
      <c r="D9" s="2">
        <f>B9*C9</f>
        <v>40.123287203375</v>
      </c>
      <c r="E9" s="3">
        <f>1/(1+Inputs!$B$4)^A9</f>
        <v>0.5644739300537772</v>
      </c>
      <c r="F9" s="2">
        <f>D9*E9</f>
        <v>22.648549614365514</v>
      </c>
    </row>
    <row r="10">
      <c r="A10" s="4">
        <v>7.0</v>
      </c>
      <c r="B10" s="2">
        <f>B9*(1+Inputs!$B$6)</f>
        <v>3203.6423115873076</v>
      </c>
      <c r="C10" s="3">
        <f>Inputs!$B$3-Inputs!$B$4</f>
        <v>0.012899999999999995</v>
      </c>
      <c r="D10" s="2">
        <f>B10*C10</f>
        <v>41.32698581947625</v>
      </c>
      <c r="E10" s="3">
        <f>1/(1+Inputs!$B$4)^A10</f>
        <v>0.5131581182307065</v>
      </c>
      <c r="F10" s="2">
        <f>D10*E10</f>
        <v>21.207278275269523</v>
      </c>
    </row>
    <row r="11">
      <c r="A11" s="4">
        <v>8.0</v>
      </c>
      <c r="B11" s="2">
        <f>B10*(1+Inputs!$B$6)</f>
        <v>3299.751580934927</v>
      </c>
      <c r="C11" s="3">
        <f>Inputs!$B$3-Inputs!$B$4</f>
        <v>0.012899999999999995</v>
      </c>
      <c r="D11" s="2">
        <f>B11*C11</f>
        <v>42.56679539406054</v>
      </c>
      <c r="E11" s="3">
        <f>1/(1+Inputs!$B$4)^A11</f>
        <v>0.4665073802097331</v>
      </c>
      <c r="F11" s="2">
        <f>D11*E11</f>
        <v>19.857724203206917</v>
      </c>
    </row>
    <row r="12">
      <c r="A12" s="4">
        <v>9.0</v>
      </c>
      <c r="B12" s="2">
        <f>B11*(1+Inputs!$B$6)</f>
        <v>3398.744128362975</v>
      </c>
      <c r="C12" s="3">
        <f>Inputs!$B$3-Inputs!$B$4</f>
        <v>0.012899999999999995</v>
      </c>
      <c r="D12" s="2">
        <f>B12*C12</f>
        <v>43.84379925588236</v>
      </c>
      <c r="E12" s="3">
        <f>1/(1+Inputs!$B$4)^A12</f>
        <v>0.42409761837248455</v>
      </c>
      <c r="F12" s="2">
        <f>D12*E12</f>
        <v>18.59405084482102</v>
      </c>
    </row>
    <row r="13">
      <c r="A13" s="4">
        <v>10.0</v>
      </c>
      <c r="B13" s="2">
        <f>B12*(1+Inputs!$B$6)</f>
        <v>3500.7064522138644</v>
      </c>
      <c r="C13" s="3">
        <f>Inputs!$B$3-Inputs!$B$4</f>
        <v>0.012899999999999995</v>
      </c>
      <c r="D13" s="2">
        <f>B13*C13</f>
        <v>45.159113233558834</v>
      </c>
      <c r="E13" s="3">
        <f>1/(1+Inputs!$B$4)^A13</f>
        <v>0.3855432894295314</v>
      </c>
      <c r="F13" s="2">
        <f>D13*E13</f>
        <v>17.410793063786958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2683.0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342.85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0.0741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350.0</v>
      </c>
      <c r="C4" s="3">
        <v>0.075</v>
      </c>
      <c r="D4" s="3">
        <v>0.25</v>
      </c>
      <c r="E4" s="3">
        <v>0.0209</v>
      </c>
    </row>
    <row r="5">
      <c r="A5" t="inlineStr">
        <is>
          <t xml:space="preserve">Base</t>
        </is>
      </c>
      <c r="B5" s="2">
        <v>310.0</v>
      </c>
      <c r="C5" s="3">
        <v>0.0699</v>
      </c>
      <c r="D5" s="3">
        <v>0.45</v>
      </c>
      <c r="E5" s="3">
        <v>-0.0958</v>
      </c>
    </row>
    <row r="6">
      <c r="A6" t="inlineStr">
        <is>
          <t xml:space="preserve">Bear</t>
        </is>
      </c>
      <c r="B6" s="2">
        <v>270.0</v>
      </c>
      <c r="C6" s="3">
        <v>0.0647</v>
      </c>
      <c r="D6" s="3">
        <v>0.3</v>
      </c>
      <c r="E6" s="3">
        <v>-0.2125</v>
      </c>
    </row>
    <row r="7">
      <c r="A7" t="inlineStr" s="1">
        <is>
          <t xml:space="preserve">E[r] (probability-weighted)</t>
        </is>
      </c>
      <c r="E7" s="3">
        <v>-0.1016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8.50%</t>
        </is>
      </c>
      <c r="B4" s="4">
        <v>692.2873</v>
      </c>
      <c r="C4" s="4">
        <v>1087.88</v>
      </c>
      <c r="D4" s="4">
        <v>1483.4727</v>
      </c>
      <c r="E4" s="4">
        <v>1879.0655</v>
      </c>
      <c r="F4" s="4">
        <v>2274.6582</v>
      </c>
      <c r="G4" s="4">
        <v>2670.2509</v>
      </c>
      <c r="H4" s="4">
        <v>3065.8436</v>
      </c>
    </row>
    <row r="5">
      <c r="A5" t="inlineStr" s="1">
        <is>
          <t xml:space="preserve">9.25%</t>
        </is>
      </c>
      <c r="B5" s="4">
        <v>609.2128</v>
      </c>
      <c r="C5" s="4">
        <v>957.3344</v>
      </c>
      <c r="D5" s="4">
        <v>1305.456</v>
      </c>
      <c r="E5" s="4">
        <v>1653.5776</v>
      </c>
      <c r="F5" s="4">
        <v>2001.6992</v>
      </c>
      <c r="G5" s="4">
        <v>2349.8208</v>
      </c>
      <c r="H5" s="4">
        <v>2697.9424</v>
      </c>
    </row>
    <row r="6">
      <c r="A6" t="inlineStr" s="1">
        <is>
          <t xml:space="preserve">10.00%</t>
        </is>
      </c>
      <c r="B6" s="4">
        <v>543.94</v>
      </c>
      <c r="C6" s="4">
        <v>854.7629</v>
      </c>
      <c r="D6" s="4">
        <v>1165.5857</v>
      </c>
      <c r="E6" s="4">
        <v>1476.4086</v>
      </c>
      <c r="F6" s="4">
        <v>1787.2314</v>
      </c>
      <c r="G6" s="4">
        <v>2098.0543</v>
      </c>
      <c r="H6" s="4">
        <v>2408.8771</v>
      </c>
    </row>
    <row r="7">
      <c r="A7" t="inlineStr" s="1">
        <is>
          <t xml:space="preserve">10.75%</t>
        </is>
      </c>
      <c r="B7" s="4">
        <v>491.3006</v>
      </c>
      <c r="C7" s="4">
        <v>772.0439</v>
      </c>
      <c r="D7" s="4">
        <v>1052.7871</v>
      </c>
      <c r="E7" s="4">
        <v>1333.5303</v>
      </c>
      <c r="F7" s="4">
        <v>1614.2735</v>
      </c>
      <c r="G7" s="4">
        <v>1895.0168</v>
      </c>
      <c r="H7" s="4">
        <v>2175.76</v>
      </c>
    </row>
    <row r="8">
      <c r="A8" t="inlineStr" s="1">
        <is>
          <t xml:space="preserve">11.50%</t>
        </is>
      </c>
      <c r="B8" s="4">
        <v>447.9506</v>
      </c>
      <c r="C8" s="4">
        <v>703.9224</v>
      </c>
      <c r="D8" s="4">
        <v>959.8941</v>
      </c>
      <c r="E8" s="4">
        <v>1215.8659</v>
      </c>
      <c r="F8" s="4">
        <v>1471.8376</v>
      </c>
      <c r="G8" s="4">
        <v>1727.8094</v>
      </c>
      <c r="H8" s="4">
        <v>1983.7812</v>
      </c>
    </row>
    <row r="9"/>
    <row r="10">
      <c r="A10" t="inlineStr">
        <is>
          <t xml:space="preserve">Bold cells ≥ current price (342.85). Dominated by cost of equity and sustainable ROE.</t>
        </is>
      </c>
    </row>
  </sheetData>
</worksheet>
</file>