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Hennes &amp; Mauritz (HM-B.ST)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0.1339</v>
      </c>
    </row>
    <row r="6">
      <c r="A6" t="inlineStr">
        <is>
          <t xml:space="preserve">No-growth value / share</t>
        </is>
      </c>
      <c r="B6" s="2">
        <v>90.2514</v>
      </c>
    </row>
    <row r="7">
      <c r="A7" t="inlineStr">
        <is>
          <t xml:space="preserve">ROIC</t>
        </is>
      </c>
      <c r="B7" s="3">
        <v>0.1409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6.09</v>
      </c>
    </row>
    <row r="10">
      <c r="A10" t="inlineStr">
        <is>
          <t xml:space="preserve">Economic Profit / EVA</t>
        </is>
      </c>
      <c r="B10" s="2">
        <v>6069.46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14036.9</v>
      </c>
    </row>
    <row r="3">
      <c r="A3" t="inlineStr">
        <is>
          <t xml:space="preserve">ROIC</t>
        </is>
      </c>
      <c r="B3" s="6">
        <v>0.1409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58168.0</v>
      </c>
    </row>
    <row r="8">
      <c r="A8" t="inlineStr">
        <is>
          <t xml:space="preserve">Shares (m)</t>
        </is>
      </c>
      <c r="B8" s="5">
        <v>1599.156</v>
      </c>
    </row>
    <row r="9">
      <c r="A9" t="inlineStr">
        <is>
          <t xml:space="preserve">Share price</t>
        </is>
      </c>
      <c r="B9" s="5">
        <v>167.1</v>
      </c>
    </row>
    <row r="10">
      <c r="A10" t="inlineStr">
        <is>
          <t xml:space="preserve">Stage-1 growth g (engine driver)</t>
        </is>
      </c>
      <c r="B10" s="6">
        <v>0.1339</v>
      </c>
    </row>
    <row r="11"/>
    <row r="12">
      <c r="A12" t="inlineStr">
        <is>
          <t xml:space="preserve">Invested Capital  = NOPAT / ROIC</t>
        </is>
      </c>
      <c r="B12" s="2">
        <f>B2/B3</f>
        <v>99593.0</v>
      </c>
    </row>
    <row r="13">
      <c r="A13" t="inlineStr">
        <is>
          <t xml:space="preserve">Market cap  = price × shares</t>
        </is>
      </c>
      <c r="B13" s="4">
        <f>B9*B8</f>
        <v>267218.9676</v>
      </c>
    </row>
    <row r="14">
      <c r="A14" t="inlineStr">
        <is>
          <t xml:space="preserve">Enterprise value  = mcap + net debt</t>
        </is>
      </c>
      <c r="B14" s="4">
        <f>B13+B7</f>
        <v>325387.0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14036.9</v>
      </c>
    </row>
    <row r="4">
      <c r="A4" t="inlineStr">
        <is>
          <t xml:space="preserve">Invested Capital</t>
        </is>
      </c>
      <c r="B4" s="2">
        <f>Inputs!B12</f>
        <v>99593.0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7967.4400000000005</v>
      </c>
    </row>
    <row r="7">
      <c r="A7" t="inlineStr">
        <is>
          <t xml:space="preserve">Economic Profit (EVA)  = NOPAT − charge</t>
        </is>
      </c>
      <c r="B7" s="2">
        <f>Inputs!B2-Inputs!B12*Inputs!B4</f>
        <v>6069.459999999999</v>
      </c>
    </row>
    <row r="8">
      <c r="A8" t="inlineStr">
        <is>
          <t xml:space="preserve">ROIC</t>
        </is>
      </c>
      <c r="B8" s="3">
        <f>Inputs!B3</f>
        <v>0.1409</v>
      </c>
    </row>
    <row r="9">
      <c r="A9" t="inlineStr">
        <is>
          <t xml:space="preserve">ROIC − WACC spread</t>
        </is>
      </c>
      <c r="B9" s="3">
        <f>Inputs!B3-Inputs!B4</f>
        <v>0.060899999999999996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15916.440909999998</v>
      </c>
      <c r="C4" s="3">
        <f>Inputs!$B$10/Inputs!$B$3</f>
        <v>0.95</v>
      </c>
      <c r="D4" s="2">
        <f>B4*(1-C4)</f>
        <v>795.8220455000006</v>
      </c>
      <c r="E4" s="3">
        <f>1/(1+Inputs!$B$4)^A4</f>
        <v>0.9259259259259258</v>
      </c>
      <c r="F4" s="2">
        <f>D4*E4</f>
        <v>736.8722643518523</v>
      </c>
    </row>
    <row r="5">
      <c r="A5" s="4">
        <v>2.0</v>
      </c>
      <c r="B5" s="2">
        <f>B4*(1+Inputs!$B$10)</f>
        <v>18047.652347848994</v>
      </c>
      <c r="C5" s="3">
        <f>Inputs!$B$10/Inputs!$B$3</f>
        <v>0.95</v>
      </c>
      <c r="D5" s="2">
        <f>B5*(1-C5)</f>
        <v>902.3826173924505</v>
      </c>
      <c r="E5" s="3">
        <f>1/(1+Inputs!$B$4)^A5</f>
        <v>0.8573388203017832</v>
      </c>
      <c r="F5" s="2">
        <f>D5*E5</f>
        <v>773.6476486560789</v>
      </c>
    </row>
    <row r="6">
      <c r="A6" s="4">
        <v>3.0</v>
      </c>
      <c r="B6" s="2">
        <f>B5*(1+Inputs!$B$10)</f>
        <v>20464.232997225972</v>
      </c>
      <c r="C6" s="3">
        <f>Inputs!$B$10/Inputs!$B$3</f>
        <v>0.95</v>
      </c>
      <c r="D6" s="2">
        <f>B6*(1-C6)</f>
        <v>1023.2116498612995</v>
      </c>
      <c r="E6" s="3">
        <f>1/(1+Inputs!$B$4)^A6</f>
        <v>0.7938322410201696</v>
      </c>
      <c r="F6" s="2">
        <f>D6*E6</f>
        <v>812.2583970473405</v>
      </c>
    </row>
    <row r="7">
      <c r="A7" s="4">
        <v>4.0</v>
      </c>
      <c r="B7" s="2">
        <f>B6*(1+Inputs!$B$10)</f>
        <v>23204.39379555453</v>
      </c>
      <c r="C7" s="3">
        <f>Inputs!$B$10/Inputs!$B$3</f>
        <v>0.95</v>
      </c>
      <c r="D7" s="2">
        <f>B7*(1-C7)</f>
        <v>1160.2196897777276</v>
      </c>
      <c r="E7" s="3">
        <f>1/(1+Inputs!$B$4)^A7</f>
        <v>0.7350298527964533</v>
      </c>
      <c r="F7" s="2">
        <f>D7*E7</f>
        <v>852.7961077888698</v>
      </c>
    </row>
    <row r="8">
      <c r="A8" s="4">
        <v>5.0</v>
      </c>
      <c r="B8" s="2">
        <f>B7*(1+Inputs!$B$10)</f>
        <v>26311.46212477928</v>
      </c>
      <c r="C8" s="3">
        <f>Inputs!$B$10/Inputs!$B$3</f>
        <v>0.95</v>
      </c>
      <c r="D8" s="2">
        <f>B8*(1-C8)</f>
        <v>1315.573106238965</v>
      </c>
      <c r="E8" s="3">
        <f>1/(1+Inputs!$B$4)^A8</f>
        <v>0.6805831970337529</v>
      </c>
      <c r="F8" s="2">
        <f>D8*E8</f>
        <v>895.3569505757399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167.1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0.1339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210.0</v>
      </c>
      <c r="C4" s="3">
        <v>0.1339</v>
      </c>
      <c r="D4" s="3">
        <v>0.3</v>
      </c>
      <c r="E4" s="3">
        <v>0.2567</v>
      </c>
    </row>
    <row r="5">
      <c r="A5" t="inlineStr">
        <is>
          <t xml:space="preserve">Base</t>
        </is>
      </c>
      <c r="B5" s="2">
        <v>165.0</v>
      </c>
      <c r="C5" s="3">
        <v>0.1339</v>
      </c>
      <c r="D5" s="3">
        <v>0.45</v>
      </c>
      <c r="E5" s="3">
        <v>-0.0126</v>
      </c>
    </row>
    <row r="6">
      <c r="A6" t="inlineStr">
        <is>
          <t xml:space="preserve">Bear</t>
        </is>
      </c>
      <c r="B6" s="2">
        <v>120.0</v>
      </c>
      <c r="C6" s="3">
        <v>0.0878</v>
      </c>
      <c r="D6" s="3">
        <v>0.25</v>
      </c>
      <c r="E6" s="3">
        <v>-0.2819</v>
      </c>
    </row>
    <row r="7">
      <c r="A7" t="inlineStr" s="1">
        <is>
          <t xml:space="preserve">E[r] (probability-weighted)</t>
        </is>
      </c>
      <c r="E7" s="3">
        <v>0.0009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135.145</v>
      </c>
      <c r="C4" s="4">
        <v>151.4602</v>
      </c>
      <c r="D4" s="4">
        <v>163.1173</v>
      </c>
      <c r="E4" s="4">
        <v>181.833</v>
      </c>
      <c r="F4" s="4">
        <v>195.1645</v>
      </c>
      <c r="G4" s="4">
        <v>231.6535</v>
      </c>
    </row>
    <row r="5">
      <c r="A5" t="inlineStr" s="1">
        <is>
          <t xml:space="preserve">7.25%</t>
        </is>
      </c>
      <c r="B5" s="4">
        <v>109.175</v>
      </c>
      <c r="C5" s="4">
        <v>121.5603</v>
      </c>
      <c r="D5" s="4">
        <v>130.3409</v>
      </c>
      <c r="E5" s="4">
        <v>144.3271</v>
      </c>
      <c r="F5" s="4">
        <v>154.2114</v>
      </c>
      <c r="G5" s="4">
        <v>180.9584</v>
      </c>
    </row>
    <row r="6">
      <c r="A6" t="inlineStr" s="1">
        <is>
          <t xml:space="preserve">8.00%</t>
        </is>
      </c>
      <c r="B6" s="4">
        <v>90.2515</v>
      </c>
      <c r="C6" s="4">
        <v>99.823</v>
      </c>
      <c r="D6" s="4">
        <v>106.5464</v>
      </c>
      <c r="E6" s="4">
        <v>117.1547</v>
      </c>
      <c r="F6" s="4">
        <v>124.5798</v>
      </c>
      <c r="G6" s="4">
        <v>144.3879</v>
      </c>
    </row>
    <row r="7">
      <c r="A7" t="inlineStr" s="1">
        <is>
          <t xml:space="preserve">8.75%</t>
        </is>
      </c>
      <c r="B7" s="4">
        <v>75.8391</v>
      </c>
      <c r="C7" s="4">
        <v>83.3094</v>
      </c>
      <c r="D7" s="4">
        <v>88.4988</v>
      </c>
      <c r="E7" s="4">
        <v>96.5915</v>
      </c>
      <c r="F7" s="4">
        <v>102.1875</v>
      </c>
      <c r="G7" s="4">
        <v>116.8446</v>
      </c>
    </row>
    <row r="8">
      <c r="A8" t="inlineStr" s="1">
        <is>
          <t xml:space="preserve">9.50%</t>
        </is>
      </c>
      <c r="B8" s="4">
        <v>64.4892</v>
      </c>
      <c r="C8" s="4">
        <v>70.3401</v>
      </c>
      <c r="D8" s="4">
        <v>74.3492</v>
      </c>
      <c r="E8" s="4">
        <v>80.5093</v>
      </c>
      <c r="F8" s="4">
        <v>84.7024</v>
      </c>
      <c r="G8" s="4">
        <v>95.4164</v>
      </c>
    </row>
    <row r="9"/>
    <row r="10">
      <c r="A10" t="inlineStr">
        <is>
          <t xml:space="preserve">Bold cells ≥ current price (167.1). The conclusion is dominated by WACC and growth.</t>
        </is>
      </c>
    </row>
  </sheetData>
</worksheet>
</file>