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Hiab (HIAB.HE)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0.1872</v>
      </c>
    </row>
    <row r="6">
      <c r="A6" t="inlineStr">
        <is>
          <t xml:space="preserve">No-growth value / share</t>
        </is>
      </c>
      <c r="B6" s="2">
        <v>30.8438</v>
      </c>
    </row>
    <row r="7">
      <c r="A7" t="inlineStr">
        <is>
          <t xml:space="preserve">ROIC</t>
        </is>
      </c>
      <c r="B7" s="3">
        <v>0.197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9.7</v>
      </c>
    </row>
    <row r="10">
      <c r="A10" t="inlineStr">
        <is>
          <t xml:space="preserve">Economic Profit / EVA</t>
        </is>
      </c>
      <c r="B10" s="2">
        <v>78.3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159.0</v>
      </c>
    </row>
    <row r="3">
      <c r="A3" t="inlineStr">
        <is>
          <t xml:space="preserve">ROIC</t>
        </is>
      </c>
      <c r="B3" s="6">
        <v>0.197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-209.2</v>
      </c>
    </row>
    <row r="8">
      <c r="A8" t="inlineStr">
        <is>
          <t xml:space="preserve">Shares (m)</t>
        </is>
      </c>
      <c r="B8" s="5">
        <v>64.518653</v>
      </c>
    </row>
    <row r="9">
      <c r="A9" t="inlineStr">
        <is>
          <t xml:space="preserve">Share price</t>
        </is>
      </c>
      <c r="B9" s="5">
        <v>55.7</v>
      </c>
    </row>
    <row r="10">
      <c r="A10" t="inlineStr">
        <is>
          <t xml:space="preserve">Stage-1 growth g (engine driver)</t>
        </is>
      </c>
      <c r="B10" s="6">
        <v>0.1872</v>
      </c>
    </row>
    <row r="11"/>
    <row r="12">
      <c r="A12" t="inlineStr">
        <is>
          <t xml:space="preserve">Invested Capital  = NOPAT / ROIC</t>
        </is>
      </c>
      <c r="B12" s="2">
        <f>B2/B3</f>
        <v>807</v>
      </c>
    </row>
    <row r="13">
      <c r="A13" t="inlineStr">
        <is>
          <t xml:space="preserve">Market cap  = price × shares</t>
        </is>
      </c>
      <c r="B13" s="4">
        <f>B9*B8</f>
        <v>3593.6889721000002</v>
      </c>
    </row>
    <row r="14">
      <c r="A14" t="inlineStr">
        <is>
          <t xml:space="preserve">Enterprise value  = mcap + net debt</t>
        </is>
      </c>
      <c r="B14" s="4">
        <f>B13+B7</f>
        <v>3384.5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159.0</v>
      </c>
    </row>
    <row r="4">
      <c r="A4" t="inlineStr">
        <is>
          <t xml:space="preserve">Invested Capital</t>
        </is>
      </c>
      <c r="B4" s="2">
        <f>Inputs!B12</f>
        <v>807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80.7</v>
      </c>
    </row>
    <row r="7">
      <c r="A7" t="inlineStr">
        <is>
          <t xml:space="preserve">Economic Profit (EVA)  = NOPAT − charge</t>
        </is>
      </c>
      <c r="B7" s="2">
        <f>Inputs!B2-Inputs!B12*Inputs!B4</f>
        <v>78.3</v>
      </c>
    </row>
    <row r="8">
      <c r="A8" t="inlineStr">
        <is>
          <t xml:space="preserve">ROIC</t>
        </is>
      </c>
      <c r="B8" s="3">
        <f>Inputs!B3</f>
        <v>0.197</v>
      </c>
    </row>
    <row r="9">
      <c r="A9" t="inlineStr">
        <is>
          <t xml:space="preserve">ROIC − WACC spread</t>
        </is>
      </c>
      <c r="B9" s="3">
        <f>Inputs!B3-Inputs!B4</f>
        <v>0.097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188.7648</v>
      </c>
      <c r="C4" s="3">
        <f>Inputs!$B$10/Inputs!$B$3</f>
        <v>0.95</v>
      </c>
      <c r="D4" s="2">
        <f>B4*(1-C4)</f>
        <v>9.43824000000001</v>
      </c>
      <c r="E4" s="3">
        <f>1/(1+Inputs!$B$4)^A4</f>
        <v>0.9090909090909091</v>
      </c>
      <c r="F4" s="2">
        <f>D4*E4</f>
        <v>8.58021818181819</v>
      </c>
    </row>
    <row r="5">
      <c r="A5" s="4">
        <v>2.0</v>
      </c>
      <c r="B5" s="2">
        <f>B4*(1+Inputs!$B$10)</f>
        <v>224.10157056000003</v>
      </c>
      <c r="C5" s="3">
        <f>Inputs!$B$10/Inputs!$B$3</f>
        <v>0.95</v>
      </c>
      <c r="D5" s="2">
        <f>B5*(1-C5)</f>
        <v>11.205078528000012</v>
      </c>
      <c r="E5" s="3">
        <f>1/(1+Inputs!$B$4)^A5</f>
        <v>0.8264462809917354</v>
      </c>
      <c r="F5" s="2">
        <f>D5*E5</f>
        <v>9.26039547768596</v>
      </c>
    </row>
    <row r="6">
      <c r="A6" s="4">
        <v>3.0</v>
      </c>
      <c r="B6" s="2">
        <f>B5*(1+Inputs!$B$10)</f>
        <v>266.05338456883203</v>
      </c>
      <c r="C6" s="3">
        <f>Inputs!$B$10/Inputs!$B$3</f>
        <v>0.95</v>
      </c>
      <c r="D6" s="2">
        <f>B6*(1-C6)</f>
        <v>13.302669228441614</v>
      </c>
      <c r="E6" s="3">
        <f>1/(1+Inputs!$B$4)^A6</f>
        <v>0.7513148009015775</v>
      </c>
      <c r="F6" s="2">
        <f>D6*E6</f>
        <v>9.994492282826153</v>
      </c>
    </row>
    <row r="7">
      <c r="A7" s="4">
        <v>4.0</v>
      </c>
      <c r="B7" s="2">
        <f>B6*(1+Inputs!$B$10)</f>
        <v>315.8585781601174</v>
      </c>
      <c r="C7" s="3">
        <f>Inputs!$B$10/Inputs!$B$3</f>
        <v>0.95</v>
      </c>
      <c r="D7" s="2">
        <f>B7*(1-C7)</f>
        <v>15.792928908005885</v>
      </c>
      <c r="E7" s="3">
        <f>1/(1+Inputs!$B$4)^A7</f>
        <v>0.6830134553650705</v>
      </c>
      <c r="F7" s="2">
        <f>D7*E7</f>
        <v>10.78678294379201</v>
      </c>
    </row>
    <row r="8">
      <c r="A8" s="4">
        <v>5.0</v>
      </c>
      <c r="B8" s="2">
        <f>B7*(1+Inputs!$B$10)</f>
        <v>374.9873039916914</v>
      </c>
      <c r="C8" s="3">
        <f>Inputs!$B$10/Inputs!$B$3</f>
        <v>0.95</v>
      </c>
      <c r="D8" s="2">
        <f>B8*(1-C8)</f>
        <v>18.749365199584588</v>
      </c>
      <c r="E8" s="3">
        <f>1/(1+Inputs!$B$4)^A8</f>
        <v>0.6209213230591549</v>
      </c>
      <c r="F8" s="2">
        <f>D8*E8</f>
        <v>11.641880646245339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55.7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0.1872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70.0</v>
      </c>
      <c r="C4" s="3">
        <v>0.1872</v>
      </c>
      <c r="D4" s="3">
        <v>0.3</v>
      </c>
      <c r="E4" s="3">
        <v>0.2567</v>
      </c>
    </row>
    <row r="5">
      <c r="A5" t="inlineStr">
        <is>
          <t xml:space="preserve">Base</t>
        </is>
      </c>
      <c r="B5" s="2">
        <v>56.0</v>
      </c>
      <c r="C5" s="3">
        <v>0.1872</v>
      </c>
      <c r="D5" s="3">
        <v>0.45</v>
      </c>
      <c r="E5" s="3">
        <v>0.0054</v>
      </c>
    </row>
    <row r="6">
      <c r="A6" t="inlineStr">
        <is>
          <t xml:space="preserve">Bear</t>
        </is>
      </c>
      <c r="B6" s="2">
        <v>42.0</v>
      </c>
      <c r="C6" s="3">
        <v>0.1361</v>
      </c>
      <c r="D6" s="3">
        <v>0.25</v>
      </c>
      <c r="E6" s="3">
        <v>-0.246</v>
      </c>
    </row>
    <row r="7">
      <c r="A7" t="inlineStr" s="1">
        <is>
          <t xml:space="preserve">E[r] (probability-weighted)</t>
        </is>
      </c>
      <c r="E7" s="3">
        <v>0.018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37.3993</v>
      </c>
      <c r="C4" s="4">
        <v>40.5419</v>
      </c>
      <c r="D4" s="4">
        <v>42.7839</v>
      </c>
      <c r="E4" s="4">
        <v>46.3785</v>
      </c>
      <c r="F4" s="4">
        <v>48.9356</v>
      </c>
      <c r="G4" s="4">
        <v>55.9233</v>
      </c>
    </row>
    <row r="5">
      <c r="A5" t="inlineStr" s="1">
        <is>
          <t xml:space="preserve">9.25%</t>
        </is>
      </c>
      <c r="B5" s="4">
        <v>33.7599</v>
      </c>
      <c r="C5" s="4">
        <v>36.3637</v>
      </c>
      <c r="D5" s="4">
        <v>38.2118</v>
      </c>
      <c r="E5" s="4">
        <v>41.1597</v>
      </c>
      <c r="F5" s="4">
        <v>43.2462</v>
      </c>
      <c r="G5" s="4">
        <v>48.9059</v>
      </c>
    </row>
    <row r="6">
      <c r="A6" t="inlineStr" s="1">
        <is>
          <t xml:space="preserve">10.00%</t>
        </is>
      </c>
      <c r="B6" s="4">
        <v>30.8433</v>
      </c>
      <c r="C6" s="4">
        <v>33.0222</v>
      </c>
      <c r="D6" s="4">
        <v>34.5601</v>
      </c>
      <c r="E6" s="4">
        <v>36.9992</v>
      </c>
      <c r="F6" s="4">
        <v>38.7157</v>
      </c>
      <c r="G6" s="4">
        <v>43.3333</v>
      </c>
    </row>
    <row r="7">
      <c r="A7" t="inlineStr" s="1">
        <is>
          <t xml:space="preserve">10.75%</t>
        </is>
      </c>
      <c r="B7" s="4">
        <v>28.4527</v>
      </c>
      <c r="C7" s="4">
        <v>30.2893</v>
      </c>
      <c r="D7" s="4">
        <v>31.5776</v>
      </c>
      <c r="E7" s="4">
        <v>33.6078</v>
      </c>
      <c r="F7" s="4">
        <v>35.0273</v>
      </c>
      <c r="G7" s="4">
        <v>38.8097</v>
      </c>
    </row>
    <row r="8">
      <c r="A8" t="inlineStr" s="1">
        <is>
          <t xml:space="preserve">11.50%</t>
        </is>
      </c>
      <c r="B8" s="4">
        <v>26.4566</v>
      </c>
      <c r="C8" s="4">
        <v>28.0127</v>
      </c>
      <c r="D8" s="4">
        <v>29.0967</v>
      </c>
      <c r="E8" s="4">
        <v>30.7926</v>
      </c>
      <c r="F8" s="4">
        <v>31.9696</v>
      </c>
      <c r="G8" s="4">
        <v>35.0712</v>
      </c>
    </row>
    <row r="9"/>
    <row r="10">
      <c r="A10" t="inlineStr">
        <is>
          <t xml:space="preserve">Bold cells ≥ current price (55.7). The conclusion is dominated by WACC and growth.</t>
        </is>
      </c>
    </row>
  </sheetData>
</worksheet>
</file>