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Grönlandsbanken (GRLA.CO)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0.1085</v>
      </c>
    </row>
    <row r="6">
      <c r="A6" t="inlineStr">
        <is>
          <t xml:space="preserve">Book value / share</t>
        </is>
      </c>
      <c r="B6" s="2">
        <v>844.12</v>
      </c>
    </row>
    <row r="7">
      <c r="A7" t="inlineStr">
        <is>
          <t xml:space="preserve">Sustainable ROE (observed)</t>
        </is>
      </c>
      <c r="B7" s="3">
        <v>0.1117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1.67</v>
      </c>
    </row>
    <row r="10">
      <c r="A10" t="inlineStr">
        <is>
          <t xml:space="preserve">Current P/B</t>
        </is>
      </c>
      <c r="B10" s="2">
        <v>1.2084</v>
      </c>
    </row>
    <row r="11">
      <c r="A11" t="inlineStr">
        <is>
          <t xml:space="preserve">Justified P/B</t>
        </is>
      </c>
      <c r="B11" s="2">
        <v>1.257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1519.4</v>
      </c>
    </row>
    <row r="3">
      <c r="A3" t="inlineStr">
        <is>
          <t xml:space="preserve">Sustainable ROE</t>
        </is>
      </c>
      <c r="B3" s="6">
        <v>0.1117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1.8</v>
      </c>
    </row>
    <row r="9">
      <c r="A9" t="inlineStr">
        <is>
          <t xml:space="preserve">Share price</t>
        </is>
      </c>
      <c r="B9" s="5">
        <v>1020.0</v>
      </c>
    </row>
    <row r="10"/>
    <row r="11">
      <c r="A11" t="inlineStr">
        <is>
          <t xml:space="preserve">Book value / share  = equity / shares</t>
        </is>
      </c>
      <c r="B11" s="2">
        <f>B2/B8</f>
        <v>844.12</v>
      </c>
    </row>
    <row r="12">
      <c r="A12" t="inlineStr">
        <is>
          <t xml:space="preserve">Market cap  = price × shares</t>
        </is>
      </c>
      <c r="B12" s="4">
        <f>B9*B8</f>
        <v>1836.0</v>
      </c>
    </row>
    <row r="13">
      <c r="A13" t="inlineStr">
        <is>
          <t xml:space="preserve">Current P/B  = mcap / book</t>
        </is>
      </c>
      <c r="B13" s="2">
        <f>B12/B2</f>
        <v>1.20837172568119</v>
      </c>
    </row>
    <row r="14">
      <c r="A14" t="inlineStr">
        <is>
          <t xml:space="preserve">Justified P/B  = (ROE−g)/(Ke−g)</t>
        </is>
      </c>
      <c r="B14" s="2">
        <f>(B3-B6)/(B4-B6)</f>
        <v>1.2569230769230768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1519.4</v>
      </c>
      <c r="C4" s="3">
        <f>Inputs!$B$3-Inputs!$B$4</f>
        <v>0.016699999999999993</v>
      </c>
      <c r="D4" s="2">
        <f>B4*C4</f>
        <v>25.37397999999999</v>
      </c>
      <c r="E4" s="3">
        <f>1/(1+Inputs!$B$4)^A4</f>
        <v>0.9132420091324202</v>
      </c>
      <c r="F4" s="2">
        <f>D4*E4</f>
        <v>23.172584474885838</v>
      </c>
    </row>
    <row r="5">
      <c r="A5" s="4">
        <v>2.0</v>
      </c>
      <c r="B5" s="2">
        <f>B4*(1+Inputs!$B$6)</f>
        <v>1564.9820000000002</v>
      </c>
      <c r="C5" s="3">
        <f>Inputs!$B$3-Inputs!$B$4</f>
        <v>0.016699999999999993</v>
      </c>
      <c r="D5" s="2">
        <f>B5*C5</f>
        <v>26.13519939999999</v>
      </c>
      <c r="E5" s="3">
        <f>1/(1+Inputs!$B$4)^A5</f>
        <v>0.8340109672442193</v>
      </c>
      <c r="F5" s="2">
        <f>D5*E5</f>
        <v>21.797042930714532</v>
      </c>
    </row>
    <row r="6">
      <c r="A6" s="4">
        <v>3.0</v>
      </c>
      <c r="B6" s="2">
        <f>B5*(1+Inputs!$B$6)</f>
        <v>1611.9314600000002</v>
      </c>
      <c r="C6" s="3">
        <f>Inputs!$B$3-Inputs!$B$4</f>
        <v>0.016699999999999993</v>
      </c>
      <c r="D6" s="2">
        <f>B6*C6</f>
        <v>26.919255381999992</v>
      </c>
      <c r="E6" s="3">
        <f>1/(1+Inputs!$B$4)^A6</f>
        <v>0.7616538513645839</v>
      </c>
      <c r="F6" s="2">
        <f>D6*E6</f>
        <v>20.503154537567095</v>
      </c>
    </row>
    <row r="7">
      <c r="A7" s="4">
        <v>4.0</v>
      </c>
      <c r="B7" s="2">
        <f>B6*(1+Inputs!$B$6)</f>
        <v>1660.2894038000004</v>
      </c>
      <c r="C7" s="3">
        <f>Inputs!$B$3-Inputs!$B$4</f>
        <v>0.016699999999999993</v>
      </c>
      <c r="D7" s="2">
        <f>B7*C7</f>
        <v>27.726833043459994</v>
      </c>
      <c r="E7" s="3">
        <f>1/(1+Inputs!$B$4)^A7</f>
        <v>0.6955742934836383</v>
      </c>
      <c r="F7" s="2">
        <f>D7*E7</f>
        <v>19.28607230474348</v>
      </c>
    </row>
    <row r="8">
      <c r="A8" s="4">
        <v>5.0</v>
      </c>
      <c r="B8" s="2">
        <f>B7*(1+Inputs!$B$6)</f>
        <v>1710.0980859140004</v>
      </c>
      <c r="C8" s="3">
        <f>Inputs!$B$3-Inputs!$B$4</f>
        <v>0.016699999999999993</v>
      </c>
      <c r="D8" s="2">
        <f>B8*C8</f>
        <v>28.558638034763796</v>
      </c>
      <c r="E8" s="3">
        <f>1/(1+Inputs!$B$4)^A8</f>
        <v>0.6352276652818615</v>
      </c>
      <c r="F8" s="2">
        <f>D8*E8</f>
        <v>18.141236962452776</v>
      </c>
    </row>
    <row r="9">
      <c r="A9" s="4">
        <v>6.0</v>
      </c>
      <c r="B9" s="2">
        <f>B8*(1+Inputs!$B$6)</f>
        <v>1761.4010284914204</v>
      </c>
      <c r="C9" s="3">
        <f>Inputs!$B$3-Inputs!$B$4</f>
        <v>0.016699999999999993</v>
      </c>
      <c r="D9" s="2">
        <f>B9*C9</f>
        <v>29.41539717580671</v>
      </c>
      <c r="E9" s="3">
        <f>1/(1+Inputs!$B$4)^A9</f>
        <v>0.5801165892985036</v>
      </c>
      <c r="F9" s="2">
        <f>D9*E9</f>
        <v>17.064359882489825</v>
      </c>
    </row>
    <row r="10">
      <c r="A10" s="4">
        <v>7.0</v>
      </c>
      <c r="B10" s="2">
        <f>B9*(1+Inputs!$B$6)</f>
        <v>1814.2430593461631</v>
      </c>
      <c r="C10" s="3">
        <f>Inputs!$B$3-Inputs!$B$4</f>
        <v>0.016699999999999993</v>
      </c>
      <c r="D10" s="2">
        <f>B10*C10</f>
        <v>30.297859091080912</v>
      </c>
      <c r="E10" s="3">
        <f>1/(1+Inputs!$B$4)^A10</f>
        <v>0.5297868395420124</v>
      </c>
      <c r="F10" s="2">
        <f>D10*E10</f>
        <v>16.051407012752986</v>
      </c>
    </row>
    <row r="11">
      <c r="A11" s="4">
        <v>8.0</v>
      </c>
      <c r="B11" s="2">
        <f>B10*(1+Inputs!$B$6)</f>
        <v>1868.670351126548</v>
      </c>
      <c r="C11" s="3">
        <f>Inputs!$B$3-Inputs!$B$4</f>
        <v>0.016699999999999993</v>
      </c>
      <c r="D11" s="2">
        <f>B11*C11</f>
        <v>31.206794863813336</v>
      </c>
      <c r="E11" s="3">
        <f>1/(1+Inputs!$B$4)^A11</f>
        <v>0.4838235977552625</v>
      </c>
      <c r="F11" s="2">
        <f>D11*E11</f>
        <v>15.098583765420615</v>
      </c>
    </row>
    <row r="12">
      <c r="A12" s="4">
        <v>9.0</v>
      </c>
      <c r="B12" s="2">
        <f>B11*(1+Inputs!$B$6)</f>
        <v>1924.7304616603444</v>
      </c>
      <c r="C12" s="3">
        <f>Inputs!$B$3-Inputs!$B$4</f>
        <v>0.016699999999999993</v>
      </c>
      <c r="D12" s="2">
        <f>B12*C12</f>
        <v>32.142998709727735</v>
      </c>
      <c r="E12" s="3">
        <f>1/(1+Inputs!$B$4)^A12</f>
        <v>0.4418480344796918</v>
      </c>
      <c r="F12" s="2">
        <f>D12*E12</f>
        <v>14.20232080217647</v>
      </c>
    </row>
    <row r="13">
      <c r="A13" s="4">
        <v>10.0</v>
      </c>
      <c r="B13" s="2">
        <f>B12*(1+Inputs!$B$6)</f>
        <v>1982.4723755101547</v>
      </c>
      <c r="C13" s="3">
        <f>Inputs!$B$3-Inputs!$B$4</f>
        <v>0.016699999999999993</v>
      </c>
      <c r="D13" s="2">
        <f>B13*C13</f>
        <v>33.10728867101957</v>
      </c>
      <c r="E13" s="3">
        <f>1/(1+Inputs!$B$4)^A13</f>
        <v>0.40351418673944456</v>
      </c>
      <c r="F13" s="2">
        <f>D13*E13</f>
        <v>13.359260663234487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1519.4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1020.0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0.1085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1300.0</v>
      </c>
      <c r="C4" s="3">
        <v>0.1301</v>
      </c>
      <c r="D4" s="3">
        <v>0.3</v>
      </c>
      <c r="E4" s="3">
        <v>0.2745</v>
      </c>
    </row>
    <row r="5">
      <c r="A5" t="inlineStr">
        <is>
          <t xml:space="preserve">Base</t>
        </is>
      </c>
      <c r="B5" s="2">
        <v>1100.0</v>
      </c>
      <c r="C5" s="3">
        <v>0.1147</v>
      </c>
      <c r="D5" s="3">
        <v>0.45</v>
      </c>
      <c r="E5" s="3">
        <v>0.0784</v>
      </c>
    </row>
    <row r="6">
      <c r="A6" t="inlineStr">
        <is>
          <t xml:space="preserve">Bear</t>
        </is>
      </c>
      <c r="B6" s="2">
        <v>900.0</v>
      </c>
      <c r="C6" s="3">
        <v>0.0993</v>
      </c>
      <c r="D6" s="3">
        <v>0.25</v>
      </c>
      <c r="E6" s="3">
        <v>-0.1176</v>
      </c>
    </row>
    <row r="7">
      <c r="A7" t="inlineStr" s="1">
        <is>
          <t xml:space="preserve">E[r] (probability-weighted)</t>
        </is>
      </c>
      <c r="E7" s="3">
        <v>0.0882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1181.768</v>
      </c>
      <c r="C4" s="4">
        <v>1857.064</v>
      </c>
      <c r="D4" s="4">
        <v>2532.36</v>
      </c>
      <c r="E4" s="4">
        <v>3207.656</v>
      </c>
      <c r="F4" s="4">
        <v>3882.952</v>
      </c>
      <c r="G4" s="4">
        <v>4558.248</v>
      </c>
      <c r="H4" s="4">
        <v>5233.544</v>
      </c>
    </row>
    <row r="5">
      <c r="A5" t="inlineStr" s="1">
        <is>
          <t xml:space="preserve">8.75%</t>
        </is>
      </c>
      <c r="B5" s="4">
        <v>1027.6243</v>
      </c>
      <c r="C5" s="4">
        <v>1614.8383</v>
      </c>
      <c r="D5" s="4">
        <v>2202.0522</v>
      </c>
      <c r="E5" s="4">
        <v>2789.2661</v>
      </c>
      <c r="F5" s="4">
        <v>3376.48</v>
      </c>
      <c r="G5" s="4">
        <v>3963.6939</v>
      </c>
      <c r="H5" s="4">
        <v>4550.9078</v>
      </c>
    </row>
    <row r="6">
      <c r="A6" t="inlineStr" s="1">
        <is>
          <t xml:space="preserve">9.50%</t>
        </is>
      </c>
      <c r="B6" s="4">
        <v>909.0523</v>
      </c>
      <c r="C6" s="4">
        <v>1428.5108</v>
      </c>
      <c r="D6" s="4">
        <v>1947.9692</v>
      </c>
      <c r="E6" s="4">
        <v>2467.4277</v>
      </c>
      <c r="F6" s="4">
        <v>2986.8862</v>
      </c>
      <c r="G6" s="4">
        <v>3506.3446</v>
      </c>
      <c r="H6" s="4">
        <v>4025.8031</v>
      </c>
    </row>
    <row r="7">
      <c r="A7" t="inlineStr" s="1">
        <is>
          <t xml:space="preserve">10.25%</t>
        </is>
      </c>
      <c r="B7" s="4">
        <v>815.0124</v>
      </c>
      <c r="C7" s="4">
        <v>1280.7338</v>
      </c>
      <c r="D7" s="4">
        <v>1746.4552</v>
      </c>
      <c r="E7" s="4">
        <v>2212.1766</v>
      </c>
      <c r="F7" s="4">
        <v>2677.8979</v>
      </c>
      <c r="G7" s="4">
        <v>3143.6193</v>
      </c>
      <c r="H7" s="4">
        <v>3609.3407</v>
      </c>
    </row>
    <row r="8">
      <c r="A8" t="inlineStr" s="1">
        <is>
          <t xml:space="preserve">11.00%</t>
        </is>
      </c>
      <c r="B8" s="4">
        <v>738.605</v>
      </c>
      <c r="C8" s="4">
        <v>1160.665</v>
      </c>
      <c r="D8" s="4">
        <v>1582.725</v>
      </c>
      <c r="E8" s="4">
        <v>2004.785</v>
      </c>
      <c r="F8" s="4">
        <v>2426.845</v>
      </c>
      <c r="G8" s="4">
        <v>2848.905</v>
      </c>
      <c r="H8" s="4">
        <v>3270.965</v>
      </c>
    </row>
    <row r="9"/>
    <row r="10">
      <c r="A10" t="inlineStr">
        <is>
          <t xml:space="preserve">Bold cells ≥ current price (1020.0). Dominated by cost of equity and sustainable ROE.</t>
        </is>
      </c>
    </row>
  </sheetData>
</worksheet>
</file>