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Genmab (GMAB.CO)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0.0763</v>
      </c>
    </row>
    <row r="6">
      <c r="A6" t="inlineStr">
        <is>
          <t xml:space="preserve">No-growth value / share</t>
        </is>
      </c>
      <c r="B6" s="2">
        <v>565.9504</v>
      </c>
    </row>
    <row r="7">
      <c r="A7" t="inlineStr">
        <is>
          <t xml:space="preserve">ROIC</t>
        </is>
      </c>
      <c r="B7" s="3">
        <v>0.0803</v>
      </c>
    </row>
    <row r="8">
      <c r="A8" t="inlineStr">
        <is>
          <t xml:space="preserve">WACC</t>
        </is>
      </c>
      <c r="B8" s="3">
        <v>0.09</v>
      </c>
    </row>
    <row r="9">
      <c r="A9" t="inlineStr">
        <is>
          <t xml:space="preserve">ROIC − WACC spread (pp)</t>
        </is>
      </c>
      <c r="B9" s="2">
        <v>-0.97</v>
      </c>
    </row>
    <row r="10">
      <c r="A10" t="inlineStr">
        <is>
          <t xml:space="preserve">Economic Profit / EVA</t>
        </is>
      </c>
      <c r="B10" s="2">
        <v>-646.54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5381.3</v>
      </c>
    </row>
    <row r="3">
      <c r="A3" t="inlineStr">
        <is>
          <t xml:space="preserve">ROIC</t>
        </is>
      </c>
      <c r="B3" s="6">
        <v>0.0803</v>
      </c>
    </row>
    <row r="4">
      <c r="A4" t="inlineStr">
        <is>
          <t xml:space="preserve">WACC</t>
        </is>
      </c>
      <c r="B4" s="6">
        <v>0.09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24039.8</v>
      </c>
    </row>
    <row r="8">
      <c r="A8" t="inlineStr">
        <is>
          <t xml:space="preserve">Shares (m)</t>
        </is>
      </c>
      <c r="B8" s="5">
        <v>61.619003</v>
      </c>
    </row>
    <row r="9">
      <c r="A9" t="inlineStr">
        <is>
          <t xml:space="preserve">Share price</t>
        </is>
      </c>
      <c r="B9" s="5">
        <v>1616.5</v>
      </c>
    </row>
    <row r="10">
      <c r="A10" t="inlineStr">
        <is>
          <t xml:space="preserve">Stage-1 growth g (engine driver)</t>
        </is>
      </c>
      <c r="B10" s="6">
        <v>0.0763</v>
      </c>
    </row>
    <row r="11"/>
    <row r="12">
      <c r="A12" t="inlineStr">
        <is>
          <t xml:space="preserve">Invested Capital  = NOPAT / ROIC</t>
        </is>
      </c>
      <c r="B12" s="2">
        <f>B2/B3</f>
        <v>66976.0</v>
      </c>
    </row>
    <row r="13">
      <c r="A13" t="inlineStr">
        <is>
          <t xml:space="preserve">Market cap  = price × shares</t>
        </is>
      </c>
      <c r="B13" s="4">
        <f>B9*B8</f>
        <v>99607.1183495</v>
      </c>
    </row>
    <row r="14">
      <c r="A14" t="inlineStr">
        <is>
          <t xml:space="preserve">Enterprise value  = mcap + net debt</t>
        </is>
      </c>
      <c r="B14" s="4">
        <f>B13+B7</f>
        <v>123277.6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5381.3</v>
      </c>
    </row>
    <row r="4">
      <c r="A4" t="inlineStr">
        <is>
          <t xml:space="preserve">Invested Capital</t>
        </is>
      </c>
      <c r="B4" s="2">
        <f>Inputs!B12</f>
        <v>66976.0</v>
      </c>
    </row>
    <row r="5">
      <c r="A5" t="inlineStr">
        <is>
          <t xml:space="preserve">WACC</t>
        </is>
      </c>
      <c r="B5" s="3">
        <f>Inputs!B4</f>
        <v>0.09</v>
      </c>
    </row>
    <row r="6">
      <c r="A6" t="inlineStr">
        <is>
          <t xml:space="preserve">Capital charge  = IC × WACC</t>
        </is>
      </c>
      <c r="B6" s="2">
        <f>Inputs!B12*Inputs!B4</f>
        <v>6027.84</v>
      </c>
    </row>
    <row r="7">
      <c r="A7" t="inlineStr">
        <is>
          <t xml:space="preserve">Economic Profit (EVA)  = NOPAT − charge</t>
        </is>
      </c>
      <c r="B7" s="2">
        <f>Inputs!B2-Inputs!B12*Inputs!B4</f>
        <v>-646.54</v>
      </c>
    </row>
    <row r="8">
      <c r="A8" t="inlineStr">
        <is>
          <t xml:space="preserve">ROIC</t>
        </is>
      </c>
      <c r="B8" s="3">
        <f>Inputs!B3</f>
        <v>0.0803</v>
      </c>
    </row>
    <row r="9">
      <c r="A9" t="inlineStr">
        <is>
          <t xml:space="preserve">ROIC − WACC spread</t>
        </is>
      </c>
      <c r="B9" s="3">
        <f>Inputs!B3-Inputs!B4</f>
        <v>-0.0097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5791.893190000001</v>
      </c>
      <c r="C4" s="3">
        <f>Inputs!$B$10/Inputs!$B$3</f>
        <v>0.95</v>
      </c>
      <c r="D4" s="2">
        <f>B4*(1-C4)</f>
        <v>289.5946595000003</v>
      </c>
      <c r="E4" s="3">
        <f>1/(1+Inputs!$B$4)^A4</f>
        <v>0.9174311926605504</v>
      </c>
      <c r="F4" s="2">
        <f>D4*E4</f>
        <v>265.68317385321126</v>
      </c>
    </row>
    <row r="5">
      <c r="A5" s="4">
        <v>2.0</v>
      </c>
      <c r="B5" s="2">
        <f>B4*(1+Inputs!$B$10)</f>
        <v>6233.814640397001</v>
      </c>
      <c r="C5" s="3">
        <f>Inputs!$B$10/Inputs!$B$3</f>
        <v>0.95</v>
      </c>
      <c r="D5" s="2">
        <f>B5*(1-C5)</f>
        <v>311.6907320198503</v>
      </c>
      <c r="E5" s="3">
        <f>1/(1+Inputs!$B$4)^A5</f>
        <v>0.84167999326656</v>
      </c>
      <c r="F5" s="2">
        <f>D5*E5</f>
        <v>262.34385322771675</v>
      </c>
    </row>
    <row r="6">
      <c r="A6" s="4">
        <v>3.0</v>
      </c>
      <c r="B6" s="2">
        <f>B5*(1+Inputs!$B$10)</f>
        <v>6709.454697459293</v>
      </c>
      <c r="C6" s="3">
        <f>Inputs!$B$10/Inputs!$B$3</f>
        <v>0.95</v>
      </c>
      <c r="D6" s="2">
        <f>B6*(1-C6)</f>
        <v>335.47273487296496</v>
      </c>
      <c r="E6" s="3">
        <f>1/(1+Inputs!$B$4)^A6</f>
        <v>0.7721834800610642</v>
      </c>
      <c r="F6" s="2">
        <f>D6*E6</f>
        <v>259.0465038798088</v>
      </c>
    </row>
    <row r="7">
      <c r="A7" s="4">
        <v>4.0</v>
      </c>
      <c r="B7" s="2">
        <f>B6*(1+Inputs!$B$10)</f>
        <v>7221.386090875438</v>
      </c>
      <c r="C7" s="3">
        <f>Inputs!$B$10/Inputs!$B$3</f>
        <v>0.95</v>
      </c>
      <c r="D7" s="2">
        <f>B7*(1-C7)</f>
        <v>361.0693045437722</v>
      </c>
      <c r="E7" s="3">
        <f>1/(1+Inputs!$B$4)^A7</f>
        <v>0.7084252110651963</v>
      </c>
      <c r="F7" s="2">
        <f>D7*E7</f>
        <v>255.79059828058547</v>
      </c>
    </row>
    <row r="8">
      <c r="A8" s="4">
        <v>5.0</v>
      </c>
      <c r="B8" s="2">
        <f>B7*(1+Inputs!$B$10)</f>
        <v>7772.377849609234</v>
      </c>
      <c r="C8" s="3">
        <f>Inputs!$B$10/Inputs!$B$3</f>
        <v>0.95</v>
      </c>
      <c r="D8" s="2">
        <f>B8*(1-C8)</f>
        <v>388.618892480462</v>
      </c>
      <c r="E8" s="3">
        <f>1/(1+Inputs!$B$4)^A8</f>
        <v>0.6499313862983452</v>
      </c>
      <c r="F8" s="2">
        <f>D8*E8</f>
        <v>252.57561553155426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1616.5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0.0763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2138.0</v>
      </c>
      <c r="C4" s="3">
        <v>0.0763</v>
      </c>
      <c r="D4" s="3">
        <v>0.3</v>
      </c>
      <c r="E4" s="3">
        <v>0.3226</v>
      </c>
    </row>
    <row r="5">
      <c r="A5" t="inlineStr">
        <is>
          <t xml:space="preserve">Base</t>
        </is>
      </c>
      <c r="B5" s="2">
        <v>1652.0</v>
      </c>
      <c r="C5" s="3">
        <v>0.0763</v>
      </c>
      <c r="D5" s="3">
        <v>0.45</v>
      </c>
      <c r="E5" s="3">
        <v>0.022</v>
      </c>
    </row>
    <row r="6">
      <c r="A6" t="inlineStr">
        <is>
          <t xml:space="preserve">Bear</t>
        </is>
      </c>
      <c r="B6" s="2">
        <v>1198.0</v>
      </c>
      <c r="C6" s="3">
        <v>0.0763</v>
      </c>
      <c r="D6" s="3">
        <v>0.25</v>
      </c>
      <c r="E6" s="3">
        <v>-0.2589</v>
      </c>
    </row>
    <row r="7">
      <c r="A7" t="inlineStr" s="1">
        <is>
          <t xml:space="preserve">E[r] (probability-weighted)</t>
        </is>
      </c>
      <c r="E7" s="3">
        <v>0.0419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7.50%</t>
        </is>
      </c>
      <c r="B4" s="4">
        <v>822.0016</v>
      </c>
      <c r="C4" s="4">
        <v>846.4844</v>
      </c>
      <c r="D4" s="4">
        <v>859.5603</v>
      </c>
      <c r="E4" s="4">
        <v>873.3818</v>
      </c>
      <c r="F4" s="4">
        <v>878.1397</v>
      </c>
      <c r="G4" s="4">
        <v>871.1001</v>
      </c>
    </row>
    <row r="5">
      <c r="A5" t="inlineStr" s="1">
        <is>
          <t xml:space="preserve">8.25%</t>
        </is>
      </c>
      <c r="B5" s="4">
        <v>677.5402</v>
      </c>
      <c r="C5" s="4">
        <v>682.2235</v>
      </c>
      <c r="D5" s="4">
        <v>680.9163</v>
      </c>
      <c r="E5" s="4">
        <v>671.268</v>
      </c>
      <c r="F5" s="4">
        <v>659.044</v>
      </c>
      <c r="G5" s="4">
        <v>604.5008</v>
      </c>
    </row>
    <row r="6">
      <c r="A6" t="inlineStr" s="1">
        <is>
          <t xml:space="preserve">9.00%</t>
        </is>
      </c>
      <c r="B6" s="4">
        <v>565.9507</v>
      </c>
      <c r="C6" s="4">
        <v>555.9722</v>
      </c>
      <c r="D6" s="4">
        <v>544.0501</v>
      </c>
      <c r="E6" s="4">
        <v>517.1395</v>
      </c>
      <c r="F6" s="4">
        <v>492.4662</v>
      </c>
      <c r="G6" s="4">
        <v>403.2616</v>
      </c>
    </row>
    <row r="7">
      <c r="A7" t="inlineStr" s="1">
        <is>
          <t xml:space="preserve">9.75%</t>
        </is>
      </c>
      <c r="B7" s="4">
        <v>477.0504</v>
      </c>
      <c r="C7" s="4">
        <v>455.9302</v>
      </c>
      <c r="D7" s="4">
        <v>435.9731</v>
      </c>
      <c r="E7" s="4">
        <v>396.0474</v>
      </c>
      <c r="F7" s="4">
        <v>362.0244</v>
      </c>
      <c r="G7" s="4">
        <v>246.9326</v>
      </c>
    </row>
    <row r="8">
      <c r="A8" t="inlineStr" s="1">
        <is>
          <t xml:space="preserve">10.50%</t>
        </is>
      </c>
      <c r="B8" s="4">
        <v>404.4746</v>
      </c>
      <c r="C8" s="4">
        <v>374.7223</v>
      </c>
      <c r="D8" s="4">
        <v>348.5686</v>
      </c>
      <c r="E8" s="4">
        <v>298.6514</v>
      </c>
      <c r="F8" s="4">
        <v>257.4838</v>
      </c>
      <c r="G8" s="4">
        <v>122.7406</v>
      </c>
    </row>
    <row r="9"/>
    <row r="10">
      <c r="A10" t="inlineStr">
        <is>
          <t xml:space="preserve">Bold cells ≥ current price (1616.5). The conclusion is dominated by WACC and growth.</t>
        </is>
      </c>
    </row>
  </sheetData>
</worksheet>
</file>