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G5 Entertainment (G5EN.ST)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0.0015</v>
      </c>
    </row>
    <row r="6">
      <c r="A6" t="inlineStr">
        <is>
          <t xml:space="preserve">No-growth value / share</t>
        </is>
      </c>
      <c r="B6" s="2">
        <v>58.9164</v>
      </c>
    </row>
    <row r="7">
      <c r="A7" t="inlineStr">
        <is>
          <t xml:space="preserve">ROIC</t>
        </is>
      </c>
      <c r="B7" s="3">
        <v>0.117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3.7</v>
      </c>
    </row>
    <row r="10">
      <c r="A10" t="inlineStr">
        <is>
          <t xml:space="preserve">Economic Profit / EVA</t>
        </is>
      </c>
      <c r="B10" s="2">
        <v>4.588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14.5</v>
      </c>
    </row>
    <row r="3">
      <c r="A3" t="inlineStr">
        <is>
          <t xml:space="preserve">ROIC</t>
        </is>
      </c>
      <c r="B3" s="6">
        <v>0.117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-248.8</v>
      </c>
    </row>
    <row r="8">
      <c r="A8" t="inlineStr">
        <is>
          <t xml:space="preserve">Shares (m)</t>
        </is>
      </c>
      <c r="B8" s="5">
        <v>7.66</v>
      </c>
    </row>
    <row r="9">
      <c r="A9" t="inlineStr">
        <is>
          <t xml:space="preserve">Share price</t>
        </is>
      </c>
      <c r="B9" s="5">
        <v>59.0</v>
      </c>
    </row>
    <row r="10">
      <c r="A10" t="inlineStr">
        <is>
          <t xml:space="preserve">Stage-1 growth g (engine driver)</t>
        </is>
      </c>
      <c r="B10" s="6">
        <v>0.0015</v>
      </c>
    </row>
    <row r="11"/>
    <row r="12">
      <c r="A12" t="inlineStr">
        <is>
          <t xml:space="preserve">Invested Capital  = NOPAT / ROIC</t>
        </is>
      </c>
      <c r="B12" s="2">
        <f>B2/B3</f>
        <v>123.9</v>
      </c>
    </row>
    <row r="13">
      <c r="A13" t="inlineStr">
        <is>
          <t xml:space="preserve">Market cap  = price × shares</t>
        </is>
      </c>
      <c r="B13" s="4">
        <f>B9*B8</f>
        <v>451.94</v>
      </c>
    </row>
    <row r="14">
      <c r="A14" t="inlineStr">
        <is>
          <t xml:space="preserve">Enterprise value  = mcap + net debt</t>
        </is>
      </c>
      <c r="B14" s="4">
        <f>B13+B7</f>
        <v>203.1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14.5</v>
      </c>
    </row>
    <row r="4">
      <c r="A4" t="inlineStr">
        <is>
          <t xml:space="preserve">Invested Capital</t>
        </is>
      </c>
      <c r="B4" s="2">
        <f>Inputs!B12</f>
        <v>123.9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9.912</v>
      </c>
    </row>
    <row r="7">
      <c r="A7" t="inlineStr">
        <is>
          <t xml:space="preserve">Economic Profit (EVA)  = NOPAT − charge</t>
        </is>
      </c>
      <c r="B7" s="2">
        <f>Inputs!B2-Inputs!B12*Inputs!B4</f>
        <v>4.587999999999999</v>
      </c>
    </row>
    <row r="8">
      <c r="A8" t="inlineStr">
        <is>
          <t xml:space="preserve">ROIC</t>
        </is>
      </c>
      <c r="B8" s="3">
        <f>Inputs!B3</f>
        <v>0.117</v>
      </c>
    </row>
    <row r="9">
      <c r="A9" t="inlineStr">
        <is>
          <t xml:space="preserve">ROIC − WACC spread</t>
        </is>
      </c>
      <c r="B9" s="3">
        <f>Inputs!B3-Inputs!B4</f>
        <v>0.037000000000000005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14.52175</v>
      </c>
      <c r="C4" s="3">
        <f>Inputs!$B$10/Inputs!$B$3</f>
        <v>0.01282051282051282</v>
      </c>
      <c r="D4" s="2">
        <f>B4*(1-C4)</f>
        <v>14.33557371794872</v>
      </c>
      <c r="E4" s="3">
        <f>1/(1+Inputs!$B$4)^A4</f>
        <v>0.9259259259259258</v>
      </c>
      <c r="F4" s="2">
        <f>D4*E4</f>
        <v>13.273679368471035</v>
      </c>
    </row>
    <row r="5">
      <c r="A5" s="4">
        <v>2.0</v>
      </c>
      <c r="B5" s="2">
        <f>B4*(1+Inputs!$B$10)</f>
        <v>14.543532625000001</v>
      </c>
      <c r="C5" s="3">
        <f>Inputs!$B$10/Inputs!$B$3</f>
        <v>0.01282051282051282</v>
      </c>
      <c r="D5" s="2">
        <f>B5*(1-C5)</f>
        <v>14.357077078525643</v>
      </c>
      <c r="E5" s="3">
        <f>1/(1+Inputs!$B$4)^A5</f>
        <v>0.8573388203017832</v>
      </c>
      <c r="F5" s="2">
        <f>D5*E5</f>
        <v>12.308879525484947</v>
      </c>
    </row>
    <row r="6">
      <c r="A6" s="4">
        <v>3.0</v>
      </c>
      <c r="B6" s="2">
        <f>B5*(1+Inputs!$B$10)</f>
        <v>14.565347923937502</v>
      </c>
      <c r="C6" s="3">
        <f>Inputs!$B$10/Inputs!$B$3</f>
        <v>0.01282051282051282</v>
      </c>
      <c r="D6" s="2">
        <f>B6*(1-C6)</f>
        <v>14.378612694143431</v>
      </c>
      <c r="E6" s="3">
        <f>1/(1+Inputs!$B$4)^A6</f>
        <v>0.7938322410201696</v>
      </c>
      <c r="F6" s="2">
        <f>D6*E6</f>
        <v>11.414206337752939</v>
      </c>
    </row>
    <row r="7">
      <c r="A7" s="4">
        <v>4.0</v>
      </c>
      <c r="B7" s="2">
        <f>B6*(1+Inputs!$B$10)</f>
        <v>14.587195945823408</v>
      </c>
      <c r="C7" s="3">
        <f>Inputs!$B$10/Inputs!$B$3</f>
        <v>0.01282051282051282</v>
      </c>
      <c r="D7" s="2">
        <f>B7*(1-C7)</f>
        <v>14.400180613184647</v>
      </c>
      <c r="E7" s="3">
        <f>1/(1+Inputs!$B$4)^A7</f>
        <v>0.7350298527964533</v>
      </c>
      <c r="F7" s="2">
        <f>D7*E7</f>
        <v>10.584562636351452</v>
      </c>
    </row>
    <row r="8">
      <c r="A8" s="4">
        <v>5.0</v>
      </c>
      <c r="B8" s="2">
        <f>B7*(1+Inputs!$B$10)</f>
        <v>14.609076739742145</v>
      </c>
      <c r="C8" s="3">
        <f>Inputs!$B$10/Inputs!$B$3</f>
        <v>0.01282051282051282</v>
      </c>
      <c r="D8" s="2">
        <f>B8*(1-C8)</f>
        <v>14.421780884104425</v>
      </c>
      <c r="E8" s="3">
        <f>1/(1+Inputs!$B$4)^A8</f>
        <v>0.6805831970337529</v>
      </c>
      <c r="F8" s="2">
        <f>D8*E8</f>
        <v>9.815221741024054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59.0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0.0015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75.0</v>
      </c>
      <c r="C4" s="3">
        <v>0.1111</v>
      </c>
      <c r="D4" s="3">
        <v>0.3</v>
      </c>
      <c r="E4" s="3">
        <v>0.2712</v>
      </c>
    </row>
    <row r="5">
      <c r="A5" t="inlineStr">
        <is>
          <t xml:space="preserve">Base</t>
        </is>
      </c>
      <c r="B5" s="2">
        <v>60.0</v>
      </c>
      <c r="C5" s="3">
        <v>0.0208</v>
      </c>
      <c r="D5" s="3">
        <v>0.4</v>
      </c>
      <c r="E5" s="3">
        <v>0.0169</v>
      </c>
    </row>
    <row r="6">
      <c r="A6" t="inlineStr">
        <is>
          <t xml:space="preserve">Bear</t>
        </is>
      </c>
      <c r="B6" s="2">
        <v>45.0</v>
      </c>
      <c r="C6" s="3">
        <v>-0.3568</v>
      </c>
      <c r="D6" s="3">
        <v>0.3</v>
      </c>
      <c r="E6" s="3">
        <v>-0.2373</v>
      </c>
    </row>
    <row r="7">
      <c r="A7" t="inlineStr" s="1">
        <is>
          <t xml:space="preserve">E[r] (probability-weighted)</t>
        </is>
      </c>
      <c r="E7" s="3">
        <v>0.0169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68.1861</v>
      </c>
      <c r="C4" s="4">
        <v>71.1274</v>
      </c>
      <c r="D4" s="4">
        <v>73.2063</v>
      </c>
      <c r="E4" s="4">
        <v>76.5074</v>
      </c>
      <c r="F4" s="4">
        <v>78.8327</v>
      </c>
      <c r="G4" s="4">
        <v>85.0941</v>
      </c>
    </row>
    <row r="5">
      <c r="A5" t="inlineStr" s="1">
        <is>
          <t xml:space="preserve">7.25%</t>
        </is>
      </c>
      <c r="B5" s="4">
        <v>62.8254</v>
      </c>
      <c r="C5" s="4">
        <v>64.965</v>
      </c>
      <c r="D5" s="4">
        <v>66.4576</v>
      </c>
      <c r="E5" s="4">
        <v>68.7955</v>
      </c>
      <c r="F5" s="4">
        <v>70.4194</v>
      </c>
      <c r="G5" s="4">
        <v>74.7008</v>
      </c>
    </row>
    <row r="6">
      <c r="A6" t="inlineStr" s="1">
        <is>
          <t xml:space="preserve">8.00%</t>
        </is>
      </c>
      <c r="B6" s="4">
        <v>58.9176</v>
      </c>
      <c r="C6" s="4">
        <v>60.4853</v>
      </c>
      <c r="D6" s="4">
        <v>61.5603</v>
      </c>
      <c r="E6" s="4">
        <v>63.2133</v>
      </c>
      <c r="F6" s="4">
        <v>64.3391</v>
      </c>
      <c r="G6" s="4">
        <v>67.2175</v>
      </c>
    </row>
    <row r="7">
      <c r="A7" t="inlineStr" s="1">
        <is>
          <t xml:space="preserve">8.75%</t>
        </is>
      </c>
      <c r="B7" s="4">
        <v>55.94</v>
      </c>
      <c r="C7" s="4">
        <v>57.0824</v>
      </c>
      <c r="D7" s="4">
        <v>57.8474</v>
      </c>
      <c r="E7" s="4">
        <v>58.9929</v>
      </c>
      <c r="F7" s="4">
        <v>59.7503</v>
      </c>
      <c r="G7" s="4">
        <v>61.5934</v>
      </c>
    </row>
    <row r="8">
      <c r="A8" t="inlineStr" s="1">
        <is>
          <t xml:space="preserve">9.50%</t>
        </is>
      </c>
      <c r="B8" s="4">
        <v>53.5939</v>
      </c>
      <c r="C8" s="4">
        <v>54.4101</v>
      </c>
      <c r="D8" s="4">
        <v>54.938</v>
      </c>
      <c r="E8" s="4">
        <v>55.6958</v>
      </c>
      <c r="F8" s="4">
        <v>56.1723</v>
      </c>
      <c r="G8" s="4">
        <v>57.2281</v>
      </c>
    </row>
    <row r="9"/>
    <row r="10">
      <c r="A10" t="inlineStr">
        <is>
          <t xml:space="preserve">Bold cells ≥ current price (59.0). The conclusion is dominated by WACC and growth.</t>
        </is>
      </c>
    </row>
  </sheetData>
</worksheet>
</file>