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SED Energy (ENH.OL)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0.0944</v>
      </c>
    </row>
    <row r="6">
      <c r="A6" t="inlineStr">
        <is>
          <t xml:space="preserve">No-growth value / share</t>
        </is>
      </c>
      <c r="B6" s="2">
        <v>6.0569</v>
      </c>
    </row>
    <row r="7">
      <c r="A7" t="inlineStr">
        <is>
          <t xml:space="preserve">ROIC</t>
        </is>
      </c>
      <c r="B7" s="3">
        <v>0.0994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1.94</v>
      </c>
    </row>
    <row r="10">
      <c r="A10" t="inlineStr">
        <is>
          <t xml:space="preserve">Economic Profit / EVA</t>
        </is>
      </c>
      <c r="B10" s="2">
        <v>69.904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358.6</v>
      </c>
    </row>
    <row r="3">
      <c r="A3" t="inlineStr">
        <is>
          <t xml:space="preserve">ROIC</t>
        </is>
      </c>
      <c r="B3" s="6">
        <v>0.0994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407.1</v>
      </c>
    </row>
    <row r="8">
      <c r="A8" t="inlineStr">
        <is>
          <t xml:space="preserve">Shares (m)</t>
        </is>
      </c>
      <c r="B8" s="5">
        <v>731.253</v>
      </c>
    </row>
    <row r="9">
      <c r="A9" t="inlineStr">
        <is>
          <t xml:space="preserve">Share price</t>
        </is>
      </c>
      <c r="B9" s="5">
        <v>8.37</v>
      </c>
    </row>
    <row r="10">
      <c r="A10" t="inlineStr">
        <is>
          <t xml:space="preserve">Stage-1 growth g (engine driver)</t>
        </is>
      </c>
      <c r="B10" s="6">
        <v>0.0944</v>
      </c>
    </row>
    <row r="11"/>
    <row r="12">
      <c r="A12" t="inlineStr">
        <is>
          <t xml:space="preserve">Invested Capital  = NOPAT / ROIC</t>
        </is>
      </c>
      <c r="B12" s="2">
        <f>B2/B3</f>
        <v>3608.7</v>
      </c>
    </row>
    <row r="13">
      <c r="A13" t="inlineStr">
        <is>
          <t xml:space="preserve">Market cap  = price × shares</t>
        </is>
      </c>
      <c r="B13" s="4">
        <f>B9*B8</f>
        <v>6120.58761</v>
      </c>
    </row>
    <row r="14">
      <c r="A14" t="inlineStr">
        <is>
          <t xml:space="preserve">Enterprise value  = mcap + net debt</t>
        </is>
      </c>
      <c r="B14" s="4">
        <f>B13+B7</f>
        <v>6527.7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358.6</v>
      </c>
    </row>
    <row r="4">
      <c r="A4" t="inlineStr">
        <is>
          <t xml:space="preserve">Invested Capital</t>
        </is>
      </c>
      <c r="B4" s="2">
        <f>Inputs!B12</f>
        <v>3608.7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288.69599999999997</v>
      </c>
    </row>
    <row r="7">
      <c r="A7" t="inlineStr">
        <is>
          <t xml:space="preserve">Economic Profit (EVA)  = NOPAT − charge</t>
        </is>
      </c>
      <c r="B7" s="2">
        <f>Inputs!B2-Inputs!B12*Inputs!B4</f>
        <v>69.90400000000005</v>
      </c>
    </row>
    <row r="8">
      <c r="A8" t="inlineStr">
        <is>
          <t xml:space="preserve">ROIC</t>
        </is>
      </c>
      <c r="B8" s="3">
        <f>Inputs!B3</f>
        <v>0.0994</v>
      </c>
    </row>
    <row r="9">
      <c r="A9" t="inlineStr">
        <is>
          <t xml:space="preserve">ROIC − WACC spread</t>
        </is>
      </c>
      <c r="B9" s="3">
        <f>Inputs!B3-Inputs!B4</f>
        <v>0.0194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392.45184000000006</v>
      </c>
      <c r="C4" s="3">
        <f>Inputs!$B$10/Inputs!$B$3</f>
        <v>0.9496981891348089</v>
      </c>
      <c r="D4" s="2">
        <f>B4*(1-C4)</f>
        <v>19.741038229376258</v>
      </c>
      <c r="E4" s="3">
        <f>1/(1+Inputs!$B$4)^A4</f>
        <v>0.9259259259259258</v>
      </c>
      <c r="F4" s="2">
        <f>D4*E4</f>
        <v>18.27873910127431</v>
      </c>
    </row>
    <row r="5">
      <c r="A5" s="4">
        <v>2.0</v>
      </c>
      <c r="B5" s="2">
        <f>B4*(1+Inputs!$B$10)</f>
        <v>429.4992936960001</v>
      </c>
      <c r="C5" s="3">
        <f>Inputs!$B$10/Inputs!$B$3</f>
        <v>0.9496981891348089</v>
      </c>
      <c r="D5" s="2">
        <f>B5*(1-C5)</f>
        <v>21.60459223822938</v>
      </c>
      <c r="E5" s="3">
        <f>1/(1+Inputs!$B$4)^A5</f>
        <v>0.8573388203017832</v>
      </c>
      <c r="F5" s="2">
        <f>D5*E5</f>
        <v>18.522455622624637</v>
      </c>
    </row>
    <row r="6">
      <c r="A6" s="4">
        <v>3.0</v>
      </c>
      <c r="B6" s="2">
        <f>B5*(1+Inputs!$B$10)</f>
        <v>470.04402702090255</v>
      </c>
      <c r="C6" s="3">
        <f>Inputs!$B$10/Inputs!$B$3</f>
        <v>0.9496981891348089</v>
      </c>
      <c r="D6" s="2">
        <f>B6*(1-C6)</f>
        <v>23.644065745518237</v>
      </c>
      <c r="E6" s="3">
        <f>1/(1+Inputs!$B$4)^A6</f>
        <v>0.7938322410201696</v>
      </c>
      <c r="F6" s="2">
        <f>D6*E6</f>
        <v>18.769421697592968</v>
      </c>
    </row>
    <row r="7">
      <c r="A7" s="4">
        <v>4.0</v>
      </c>
      <c r="B7" s="2">
        <f>B6*(1+Inputs!$B$10)</f>
        <v>514.4161831716758</v>
      </c>
      <c r="C7" s="3">
        <f>Inputs!$B$10/Inputs!$B$3</f>
        <v>0.9496981891348089</v>
      </c>
      <c r="D7" s="2">
        <f>B7*(1-C7)</f>
        <v>25.87606555189516</v>
      </c>
      <c r="E7" s="3">
        <f>1/(1+Inputs!$B$4)^A7</f>
        <v>0.7350298527964533</v>
      </c>
      <c r="F7" s="2">
        <f>D7*E7</f>
        <v>19.019680653560876</v>
      </c>
    </row>
    <row r="8">
      <c r="A8" s="4">
        <v>5.0</v>
      </c>
      <c r="B8" s="2">
        <f>B7*(1+Inputs!$B$10)</f>
        <v>562.9770708630821</v>
      </c>
      <c r="C8" s="3">
        <f>Inputs!$B$10/Inputs!$B$3</f>
        <v>0.9496981891348089</v>
      </c>
      <c r="D8" s="2">
        <f>B8*(1-C8)</f>
        <v>28.318766139994064</v>
      </c>
      <c r="E8" s="3">
        <f>1/(1+Inputs!$B$4)^A8</f>
        <v>0.6805831970337529</v>
      </c>
      <c r="F8" s="2">
        <f>D8*E8</f>
        <v>19.273276395608352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8.37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0.0944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11.0</v>
      </c>
      <c r="C4" s="3">
        <v>0.0944</v>
      </c>
      <c r="D4" s="3">
        <v>0.3</v>
      </c>
      <c r="E4" s="3">
        <v>0.3142</v>
      </c>
    </row>
    <row r="5">
      <c r="A5" t="inlineStr">
        <is>
          <t xml:space="preserve">Base</t>
        </is>
      </c>
      <c r="B5" s="2">
        <v>8.5</v>
      </c>
      <c r="C5" s="3">
        <v>0.0944</v>
      </c>
      <c r="D5" s="3">
        <v>0.45</v>
      </c>
      <c r="E5" s="3">
        <v>0.0155</v>
      </c>
    </row>
    <row r="6">
      <c r="A6" t="inlineStr">
        <is>
          <t xml:space="preserve">Bear</t>
        </is>
      </c>
      <c r="B6" s="2">
        <v>6.0</v>
      </c>
      <c r="C6" s="3">
        <v>-0.0062</v>
      </c>
      <c r="D6" s="3">
        <v>0.25</v>
      </c>
      <c r="E6" s="3">
        <v>-0.2832</v>
      </c>
    </row>
    <row r="7">
      <c r="A7" t="inlineStr" s="1">
        <is>
          <t xml:space="preserve">E[r] (probability-weighted)</t>
        </is>
      </c>
      <c r="E7" s="3">
        <v>0.0305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8.3463</v>
      </c>
      <c r="C4" s="4">
        <v>8.9521</v>
      </c>
      <c r="D4" s="4">
        <v>9.3731</v>
      </c>
      <c r="E4" s="4">
        <v>10.0295</v>
      </c>
      <c r="F4" s="4">
        <v>10.4832</v>
      </c>
      <c r="G4" s="4">
        <v>11.6706</v>
      </c>
    </row>
    <row r="5">
      <c r="A5" t="inlineStr" s="1">
        <is>
          <t xml:space="preserve">7.25%</t>
        </is>
      </c>
      <c r="B5" s="4">
        <v>7.0224</v>
      </c>
      <c r="C5" s="4">
        <v>7.433</v>
      </c>
      <c r="D5" s="4">
        <v>7.7112</v>
      </c>
      <c r="E5" s="4">
        <v>8.1334</v>
      </c>
      <c r="F5" s="4">
        <v>8.4168</v>
      </c>
      <c r="G5" s="4">
        <v>9.124</v>
      </c>
    </row>
    <row r="6">
      <c r="A6" t="inlineStr" s="1">
        <is>
          <t xml:space="preserve">8.00%</t>
        </is>
      </c>
      <c r="B6" s="4">
        <v>6.0568</v>
      </c>
      <c r="C6" s="4">
        <v>6.3287</v>
      </c>
      <c r="D6" s="4">
        <v>6.5058</v>
      </c>
      <c r="E6" s="4">
        <v>6.7624</v>
      </c>
      <c r="F6" s="4">
        <v>6.9255</v>
      </c>
      <c r="G6" s="4">
        <v>7.2944</v>
      </c>
    </row>
    <row r="7">
      <c r="A7" t="inlineStr" s="1">
        <is>
          <t xml:space="preserve">8.75%</t>
        </is>
      </c>
      <c r="B7" s="4">
        <v>5.3207</v>
      </c>
      <c r="C7" s="4">
        <v>5.49</v>
      </c>
      <c r="D7" s="4">
        <v>5.5924</v>
      </c>
      <c r="E7" s="4">
        <v>5.727</v>
      </c>
      <c r="F7" s="4">
        <v>5.8016</v>
      </c>
      <c r="G7" s="4">
        <v>5.9227</v>
      </c>
    </row>
    <row r="8">
      <c r="A8" t="inlineStr" s="1">
        <is>
          <t xml:space="preserve">9.50%</t>
        </is>
      </c>
      <c r="B8" s="4">
        <v>4.7404</v>
      </c>
      <c r="C8" s="4">
        <v>4.8314</v>
      </c>
      <c r="D8" s="4">
        <v>4.877</v>
      </c>
      <c r="E8" s="4">
        <v>4.9191</v>
      </c>
      <c r="F8" s="4">
        <v>4.9268</v>
      </c>
      <c r="G8" s="4">
        <v>4.861</v>
      </c>
    </row>
    <row r="9"/>
    <row r="10">
      <c r="A10" t="inlineStr">
        <is>
          <t xml:space="preserve">Bold cells ≥ current price (8.37). The conclusion is dominated by WACC and growth.</t>
        </is>
      </c>
    </row>
  </sheetData>
</worksheet>
</file>