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DNB Bank (DNB.OL)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0.1288</v>
      </c>
    </row>
    <row r="6">
      <c r="A6" t="inlineStr">
        <is>
          <t xml:space="preserve">Book value / share</t>
        </is>
      </c>
      <c r="B6" s="2">
        <v>187.01</v>
      </c>
    </row>
    <row r="7">
      <c r="A7" t="inlineStr">
        <is>
          <t xml:space="preserve">Sustainable ROE (observed)</t>
        </is>
      </c>
      <c r="B7" s="3">
        <v>0.1543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5.93</v>
      </c>
    </row>
    <row r="10">
      <c r="A10" t="inlineStr">
        <is>
          <t xml:space="preserve">Current P/B</t>
        </is>
      </c>
      <c r="B10" s="2">
        <v>1.5197</v>
      </c>
    </row>
    <row r="11">
      <c r="A11" t="inlineStr">
        <is>
          <t xml:space="preserve">Justified P/B</t>
        </is>
      </c>
      <c r="B11" s="2">
        <v>1.913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271770.0</v>
      </c>
    </row>
    <row r="3">
      <c r="A3" t="inlineStr">
        <is>
          <t xml:space="preserve">Sustainable ROE</t>
        </is>
      </c>
      <c r="B3" s="6">
        <v>0.1543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1453.2</v>
      </c>
    </row>
    <row r="9">
      <c r="A9" t="inlineStr">
        <is>
          <t xml:space="preserve">Share price</t>
        </is>
      </c>
      <c r="B9" s="5">
        <v>284.2</v>
      </c>
    </row>
    <row r="10"/>
    <row r="11">
      <c r="A11" t="inlineStr">
        <is>
          <t xml:space="preserve">Book value / share  = equity / shares</t>
        </is>
      </c>
      <c r="B11" s="2">
        <f>B2/B8</f>
        <v>187.01</v>
      </c>
    </row>
    <row r="12">
      <c r="A12" t="inlineStr">
        <is>
          <t xml:space="preserve">Market cap  = price × shares</t>
        </is>
      </c>
      <c r="B12" s="4">
        <f>B9*B8</f>
        <v>412999.44</v>
      </c>
    </row>
    <row r="13">
      <c r="A13" t="inlineStr">
        <is>
          <t xml:space="preserve">Current P/B  = mcap / book</t>
        </is>
      </c>
      <c r="B13" s="2">
        <f>B12/B2</f>
        <v>1.519665305221327</v>
      </c>
    </row>
    <row r="14">
      <c r="A14" t="inlineStr">
        <is>
          <t xml:space="preserve">Justified P/B  = (ROE−g)/(Ke−g)</t>
        </is>
      </c>
      <c r="B14" s="2">
        <f>(B3-B6)/(B4-B6)</f>
        <v>1.912307692307692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271770.0</v>
      </c>
      <c r="C4" s="3">
        <f>Inputs!$B$3-Inputs!$B$4</f>
        <v>0.05929999999999999</v>
      </c>
      <c r="D4" s="2">
        <f>B4*C4</f>
        <v>16115.960999999998</v>
      </c>
      <c r="E4" s="3">
        <f>1/(1+Inputs!$B$4)^A4</f>
        <v>0.9132420091324202</v>
      </c>
      <c r="F4" s="2">
        <f>D4*E4</f>
        <v>14717.772602739724</v>
      </c>
    </row>
    <row r="5">
      <c r="A5" s="4">
        <v>2.0</v>
      </c>
      <c r="B5" s="2">
        <f>B4*(1+Inputs!$B$6)</f>
        <v>279923.10000000003</v>
      </c>
      <c r="C5" s="3">
        <f>Inputs!$B$3-Inputs!$B$4</f>
        <v>0.05929999999999999</v>
      </c>
      <c r="D5" s="2">
        <f>B5*C5</f>
        <v>16599.43983</v>
      </c>
      <c r="E5" s="3">
        <f>1/(1+Inputs!$B$4)^A5</f>
        <v>0.8340109672442193</v>
      </c>
      <c r="F5" s="2">
        <f>D5*E5</f>
        <v>13844.114868330518</v>
      </c>
    </row>
    <row r="6">
      <c r="A6" s="4">
        <v>3.0</v>
      </c>
      <c r="B6" s="2">
        <f>B5*(1+Inputs!$B$6)</f>
        <v>288320.79300000006</v>
      </c>
      <c r="C6" s="3">
        <f>Inputs!$B$3-Inputs!$B$4</f>
        <v>0.05929999999999999</v>
      </c>
      <c r="D6" s="2">
        <f>B6*C6</f>
        <v>17097.423024900003</v>
      </c>
      <c r="E6" s="3">
        <f>1/(1+Inputs!$B$4)^A6</f>
        <v>0.7616538513645839</v>
      </c>
      <c r="F6" s="2">
        <f>D6*E6</f>
        <v>13022.318095324601</v>
      </c>
    </row>
    <row r="7">
      <c r="A7" s="4">
        <v>4.0</v>
      </c>
      <c r="B7" s="2">
        <f>B6*(1+Inputs!$B$6)</f>
        <v>296970.41679000005</v>
      </c>
      <c r="C7" s="3">
        <f>Inputs!$B$3-Inputs!$B$4</f>
        <v>0.05929999999999999</v>
      </c>
      <c r="D7" s="2">
        <f>B7*C7</f>
        <v>17610.345715647</v>
      </c>
      <c r="E7" s="3">
        <f>1/(1+Inputs!$B$4)^A7</f>
        <v>0.6955742934836383</v>
      </c>
      <c r="F7" s="2">
        <f>D7*E7</f>
        <v>12249.303779163778</v>
      </c>
    </row>
    <row r="8">
      <c r="A8" s="4">
        <v>5.0</v>
      </c>
      <c r="B8" s="2">
        <f>B7*(1+Inputs!$B$6)</f>
        <v>305879.52929370006</v>
      </c>
      <c r="C8" s="3">
        <f>Inputs!$B$3-Inputs!$B$4</f>
        <v>0.05929999999999999</v>
      </c>
      <c r="D8" s="2">
        <f>B8*C8</f>
        <v>18138.65608711641</v>
      </c>
      <c r="E8" s="3">
        <f>1/(1+Inputs!$B$4)^A8</f>
        <v>0.6352276652818615</v>
      </c>
      <c r="F8" s="2">
        <f>D8*E8</f>
        <v>11522.176157569584</v>
      </c>
    </row>
    <row r="9">
      <c r="A9" s="4">
        <v>6.0</v>
      </c>
      <c r="B9" s="2">
        <f>B8*(1+Inputs!$B$6)</f>
        <v>315055.9151725111</v>
      </c>
      <c r="C9" s="3">
        <f>Inputs!$B$3-Inputs!$B$4</f>
        <v>0.05929999999999999</v>
      </c>
      <c r="D9" s="2">
        <f>B9*C9</f>
        <v>18682.815769729903</v>
      </c>
      <c r="E9" s="3">
        <f>1/(1+Inputs!$B$4)^A9</f>
        <v>0.5801165892985036</v>
      </c>
      <c r="F9" s="2">
        <f>D9*E9</f>
        <v>10838.21136282801</v>
      </c>
    </row>
    <row r="10">
      <c r="A10" s="4">
        <v>7.0</v>
      </c>
      <c r="B10" s="2">
        <f>B9*(1+Inputs!$B$6)</f>
        <v>324507.5926276864</v>
      </c>
      <c r="C10" s="3">
        <f>Inputs!$B$3-Inputs!$B$4</f>
        <v>0.05929999999999999</v>
      </c>
      <c r="D10" s="2">
        <f>B10*C10</f>
        <v>19243.3002428218</v>
      </c>
      <c r="E10" s="3">
        <f>1/(1+Inputs!$B$4)^A10</f>
        <v>0.5297868395420124</v>
      </c>
      <c r="F10" s="2">
        <f>D10*E10</f>
        <v>10194.847218002602</v>
      </c>
    </row>
    <row r="11">
      <c r="A11" s="4">
        <v>8.0</v>
      </c>
      <c r="B11" s="2">
        <f>B10*(1+Inputs!$B$6)</f>
        <v>334242.820406517</v>
      </c>
      <c r="C11" s="3">
        <f>Inputs!$B$3-Inputs!$B$4</f>
        <v>0.05929999999999999</v>
      </c>
      <c r="D11" s="2">
        <f>B11*C11</f>
        <v>19820.599250106457</v>
      </c>
      <c r="E11" s="3">
        <f>1/(1+Inputs!$B$4)^A11</f>
        <v>0.4838235977552625</v>
      </c>
      <c r="F11" s="2">
        <f>D11*E11</f>
        <v>9589.673638851764</v>
      </c>
    </row>
    <row r="12">
      <c r="A12" s="4">
        <v>9.0</v>
      </c>
      <c r="B12" s="2">
        <f>B11*(1+Inputs!$B$6)</f>
        <v>344270.1050187125</v>
      </c>
      <c r="C12" s="3">
        <f>Inputs!$B$3-Inputs!$B$4</f>
        <v>0.05929999999999999</v>
      </c>
      <c r="D12" s="2">
        <f>B12*C12</f>
        <v>20415.21722760965</v>
      </c>
      <c r="E12" s="3">
        <f>1/(1+Inputs!$B$4)^A12</f>
        <v>0.4418480344796918</v>
      </c>
      <c r="F12" s="2">
        <f>D12*E12</f>
        <v>9020.423605495267</v>
      </c>
    </row>
    <row r="13">
      <c r="A13" s="4">
        <v>10.0</v>
      </c>
      <c r="B13" s="2">
        <f>B12*(1+Inputs!$B$6)</f>
        <v>354598.2081692739</v>
      </c>
      <c r="C13" s="3">
        <f>Inputs!$B$3-Inputs!$B$4</f>
        <v>0.05929999999999999</v>
      </c>
      <c r="D13" s="2">
        <f>B13*C13</f>
        <v>21027.67374443794</v>
      </c>
      <c r="E13" s="3">
        <f>1/(1+Inputs!$B$4)^A13</f>
        <v>0.40351418673944456</v>
      </c>
      <c r="F13" s="2">
        <f>D13*E13</f>
        <v>8484.964670009245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271770.0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284.2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0.1288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370.0</v>
      </c>
      <c r="C4" s="3">
        <v>0.1586</v>
      </c>
      <c r="D4" s="3">
        <v>0.35</v>
      </c>
      <c r="E4" s="3">
        <v>0.3019</v>
      </c>
    </row>
    <row r="5">
      <c r="A5" t="inlineStr">
        <is>
          <t xml:space="preserve">Base</t>
        </is>
      </c>
      <c r="B5" s="2">
        <v>330.0</v>
      </c>
      <c r="C5" s="3">
        <v>0.1447</v>
      </c>
      <c r="D5" s="3">
        <v>0.45</v>
      </c>
      <c r="E5" s="3">
        <v>0.1612</v>
      </c>
    </row>
    <row r="6">
      <c r="A6" t="inlineStr">
        <is>
          <t xml:space="preserve">Bear</t>
        </is>
      </c>
      <c r="B6" s="2">
        <v>270.0</v>
      </c>
      <c r="C6" s="3">
        <v>0.1238</v>
      </c>
      <c r="D6" s="3">
        <v>0.2</v>
      </c>
      <c r="E6" s="3">
        <v>-0.05</v>
      </c>
    </row>
    <row r="7">
      <c r="A7" t="inlineStr" s="1">
        <is>
          <t xml:space="preserve">E[r] (probability-weighted)</t>
        </is>
      </c>
      <c r="E7" s="3">
        <v>0.1682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261.814</v>
      </c>
      <c r="C4" s="4">
        <v>411.422</v>
      </c>
      <c r="D4" s="4">
        <v>561.03</v>
      </c>
      <c r="E4" s="4">
        <v>710.638</v>
      </c>
      <c r="F4" s="4">
        <v>860.246</v>
      </c>
      <c r="G4" s="4">
        <v>1009.854</v>
      </c>
      <c r="H4" s="4">
        <v>1159.462</v>
      </c>
    </row>
    <row r="5">
      <c r="A5" t="inlineStr" s="1">
        <is>
          <t xml:space="preserve">8.75%</t>
        </is>
      </c>
      <c r="B5" s="4">
        <v>227.6643</v>
      </c>
      <c r="C5" s="4">
        <v>357.7583</v>
      </c>
      <c r="D5" s="4">
        <v>487.8522</v>
      </c>
      <c r="E5" s="4">
        <v>617.9461</v>
      </c>
      <c r="F5" s="4">
        <v>748.04</v>
      </c>
      <c r="G5" s="4">
        <v>878.1339</v>
      </c>
      <c r="H5" s="4">
        <v>1008.2278</v>
      </c>
    </row>
    <row r="6">
      <c r="A6" t="inlineStr" s="1">
        <is>
          <t xml:space="preserve">9.50%</t>
        </is>
      </c>
      <c r="B6" s="4">
        <v>201.3954</v>
      </c>
      <c r="C6" s="4">
        <v>316.4785</v>
      </c>
      <c r="D6" s="4">
        <v>431.5615</v>
      </c>
      <c r="E6" s="4">
        <v>546.6446</v>
      </c>
      <c r="F6" s="4">
        <v>661.7277</v>
      </c>
      <c r="G6" s="4">
        <v>776.8108</v>
      </c>
      <c r="H6" s="4">
        <v>891.8938</v>
      </c>
    </row>
    <row r="7">
      <c r="A7" t="inlineStr" s="1">
        <is>
          <t xml:space="preserve">10.25%</t>
        </is>
      </c>
      <c r="B7" s="4">
        <v>180.5614</v>
      </c>
      <c r="C7" s="4">
        <v>283.7393</v>
      </c>
      <c r="D7" s="4">
        <v>386.9172</v>
      </c>
      <c r="E7" s="4">
        <v>490.0952</v>
      </c>
      <c r="F7" s="4">
        <v>593.2731</v>
      </c>
      <c r="G7" s="4">
        <v>696.451</v>
      </c>
      <c r="H7" s="4">
        <v>799.629</v>
      </c>
    </row>
    <row r="8">
      <c r="A8" t="inlineStr" s="1">
        <is>
          <t xml:space="preserve">11.00%</t>
        </is>
      </c>
      <c r="B8" s="4">
        <v>163.6337</v>
      </c>
      <c r="C8" s="4">
        <v>257.1388</v>
      </c>
      <c r="D8" s="4">
        <v>350.6437</v>
      </c>
      <c r="E8" s="4">
        <v>444.1488</v>
      </c>
      <c r="F8" s="4">
        <v>537.6538</v>
      </c>
      <c r="G8" s="4">
        <v>631.1587</v>
      </c>
      <c r="H8" s="4">
        <v>724.6638</v>
      </c>
    </row>
    <row r="9"/>
    <row r="10">
      <c r="A10" t="inlineStr">
        <is>
          <t xml:space="preserve">Bold cells ≥ current price (284.2). Dominated by cost of equity and sustainable ROE.</t>
        </is>
      </c>
    </row>
  </sheetData>
</worksheet>
</file>