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Björn Borg (BORG.ST)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0.1853</v>
      </c>
    </row>
    <row r="6">
      <c r="A6" t="inlineStr">
        <is>
          <t xml:space="preserve">No-growth value / share</t>
        </is>
      </c>
      <c r="B6" s="2">
        <v>36.2409</v>
      </c>
    </row>
    <row r="7">
      <c r="A7" t="inlineStr">
        <is>
          <t xml:space="preserve">ROIC</t>
        </is>
      </c>
      <c r="B7" s="3">
        <v>0.1951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9.51</v>
      </c>
    </row>
    <row r="10">
      <c r="A10" t="inlineStr">
        <is>
          <t xml:space="preserve">Economic Profit / EVA</t>
        </is>
      </c>
      <c r="B10" s="2">
        <v>43.12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88.5</v>
      </c>
    </row>
    <row r="3">
      <c r="A3" t="inlineStr">
        <is>
          <t xml:space="preserve">ROIC</t>
        </is>
      </c>
      <c r="B3" s="6">
        <v>0.1951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79.2</v>
      </c>
    </row>
    <row r="8">
      <c r="A8" t="inlineStr">
        <is>
          <t xml:space="preserve">Shares (m)</t>
        </is>
      </c>
      <c r="B8" s="5">
        <v>25.148384</v>
      </c>
    </row>
    <row r="9">
      <c r="A9" t="inlineStr">
        <is>
          <t xml:space="preserve">Share price</t>
        </is>
      </c>
      <c r="B9" s="5">
        <v>62.4</v>
      </c>
    </row>
    <row r="10">
      <c r="A10" t="inlineStr">
        <is>
          <t xml:space="preserve">Stage-1 growth g (engine driver)</t>
        </is>
      </c>
      <c r="B10" s="6">
        <v>0.1853</v>
      </c>
    </row>
    <row r="11"/>
    <row r="12">
      <c r="A12" t="inlineStr">
        <is>
          <t xml:space="preserve">Invested Capital  = NOPAT / ROIC</t>
        </is>
      </c>
      <c r="B12" s="2">
        <f>B2/B3</f>
        <v>453.8</v>
      </c>
    </row>
    <row r="13">
      <c r="A13" t="inlineStr">
        <is>
          <t xml:space="preserve">Market cap  = price × shares</t>
        </is>
      </c>
      <c r="B13" s="4">
        <f>B9*B8</f>
        <v>1569.2591616</v>
      </c>
    </row>
    <row r="14">
      <c r="A14" t="inlineStr">
        <is>
          <t xml:space="preserve">Enterprise value  = mcap + net debt</t>
        </is>
      </c>
      <c r="B14" s="4">
        <f>B13+B7</f>
        <v>1648.5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88.5</v>
      </c>
    </row>
    <row r="4">
      <c r="A4" t="inlineStr">
        <is>
          <t xml:space="preserve">Invested Capital</t>
        </is>
      </c>
      <c r="B4" s="2">
        <f>Inputs!B12</f>
        <v>453.8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45.38</v>
      </c>
    </row>
    <row r="7">
      <c r="A7" t="inlineStr">
        <is>
          <t xml:space="preserve">Economic Profit (EVA)  = NOPAT − charge</t>
        </is>
      </c>
      <c r="B7" s="2">
        <f>Inputs!B2-Inputs!B12*Inputs!B4</f>
        <v>43.12</v>
      </c>
    </row>
    <row r="8">
      <c r="A8" t="inlineStr">
        <is>
          <t xml:space="preserve">ROIC</t>
        </is>
      </c>
      <c r="B8" s="3">
        <f>Inputs!B3</f>
        <v>0.1951</v>
      </c>
    </row>
    <row r="9">
      <c r="A9" t="inlineStr">
        <is>
          <t xml:space="preserve">ROIC − WACC spread</t>
        </is>
      </c>
      <c r="B9" s="3">
        <f>Inputs!B3-Inputs!B4</f>
        <v>0.09509999999999999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104.89905</v>
      </c>
      <c r="C4" s="3">
        <f>Inputs!$B$10/Inputs!$B$3</f>
        <v>0.9497693490517684</v>
      </c>
      <c r="D4" s="2">
        <f>B4*(1-C4)</f>
        <v>5.2691475653510995</v>
      </c>
      <c r="E4" s="3">
        <f>1/(1+Inputs!$B$4)^A4</f>
        <v>0.9090909090909091</v>
      </c>
      <c r="F4" s="2">
        <f>D4*E4</f>
        <v>4.790134150319181</v>
      </c>
    </row>
    <row r="5">
      <c r="A5" s="4">
        <v>2.0</v>
      </c>
      <c r="B5" s="2">
        <f>B4*(1+Inputs!$B$10)</f>
        <v>124.336843965</v>
      </c>
      <c r="C5" s="3">
        <f>Inputs!$B$10/Inputs!$B$3</f>
        <v>0.9497693490517684</v>
      </c>
      <c r="D5" s="2">
        <f>B5*(1-C5)</f>
        <v>6.245520609210658</v>
      </c>
      <c r="E5" s="3">
        <f>1/(1+Inputs!$B$4)^A5</f>
        <v>0.8264462809917354</v>
      </c>
      <c r="F5" s="2">
        <f>D5*E5</f>
        <v>5.161587280339386</v>
      </c>
    </row>
    <row r="6">
      <c r="A6" s="4">
        <v>3.0</v>
      </c>
      <c r="B6" s="2">
        <f>B5*(1+Inputs!$B$10)</f>
        <v>147.3764611517145</v>
      </c>
      <c r="C6" s="3">
        <f>Inputs!$B$10/Inputs!$B$3</f>
        <v>0.9497693490517684</v>
      </c>
      <c r="D6" s="2">
        <f>B6*(1-C6)</f>
        <v>7.4028155780973925</v>
      </c>
      <c r="E6" s="3">
        <f>1/(1+Inputs!$B$4)^A6</f>
        <v>0.7513148009015775</v>
      </c>
      <c r="F6" s="2">
        <f>D6*E6</f>
        <v>5.561844912169339</v>
      </c>
    </row>
    <row r="7">
      <c r="A7" s="4">
        <v>4.0</v>
      </c>
      <c r="B7" s="2">
        <f>B6*(1+Inputs!$B$10)</f>
        <v>174.68531940312718</v>
      </c>
      <c r="C7" s="3">
        <f>Inputs!$B$10/Inputs!$B$3</f>
        <v>0.9497693490517684</v>
      </c>
      <c r="D7" s="2">
        <f>B7*(1-C7)</f>
        <v>8.774557304718838</v>
      </c>
      <c r="E7" s="3">
        <f>1/(1+Inputs!$B$4)^A7</f>
        <v>0.6830134553650705</v>
      </c>
      <c r="F7" s="2">
        <f>D7*E7</f>
        <v>5.9931407039948335</v>
      </c>
    </row>
    <row r="8">
      <c r="A8" s="4">
        <v>5.0</v>
      </c>
      <c r="B8" s="2">
        <f>B7*(1+Inputs!$B$10)</f>
        <v>207.05450908852666</v>
      </c>
      <c r="C8" s="3">
        <f>Inputs!$B$10/Inputs!$B$3</f>
        <v>0.9497693490517684</v>
      </c>
      <c r="D8" s="2">
        <f>B8*(1-C8)</f>
        <v>10.40048277328324</v>
      </c>
      <c r="E8" s="3">
        <f>1/(1+Inputs!$B$4)^A8</f>
        <v>0.6209213230591549</v>
      </c>
      <c r="F8" s="2">
        <f>D8*E8</f>
        <v>6.457881524040978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62.4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0.1853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78.0</v>
      </c>
      <c r="C4" s="3">
        <v>0.1853</v>
      </c>
      <c r="D4" s="3">
        <v>0.3</v>
      </c>
      <c r="E4" s="3">
        <v>0.25</v>
      </c>
    </row>
    <row r="5">
      <c r="A5" t="inlineStr">
        <is>
          <t xml:space="preserve">Base</t>
        </is>
      </c>
      <c r="B5" s="2">
        <v>62.0</v>
      </c>
      <c r="C5" s="3">
        <v>0.1853</v>
      </c>
      <c r="D5" s="3">
        <v>0.45</v>
      </c>
      <c r="E5" s="3">
        <v>-0.0064</v>
      </c>
    </row>
    <row r="6">
      <c r="A6" t="inlineStr">
        <is>
          <t xml:space="preserve">Bear</t>
        </is>
      </c>
      <c r="B6" s="2">
        <v>48.0</v>
      </c>
      <c r="C6" s="3">
        <v>0.1051</v>
      </c>
      <c r="D6" s="3">
        <v>0.25</v>
      </c>
      <c r="E6" s="3">
        <v>-0.2308</v>
      </c>
    </row>
    <row r="7">
      <c r="A7" t="inlineStr" s="1">
        <is>
          <t xml:space="preserve">E[r] (probability-weighted)</t>
        </is>
      </c>
      <c r="E7" s="3">
        <v>0.0144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45.5764</v>
      </c>
      <c r="C4" s="4">
        <v>50.0337</v>
      </c>
      <c r="D4" s="4">
        <v>53.2124</v>
      </c>
      <c r="E4" s="4">
        <v>58.3067</v>
      </c>
      <c r="F4" s="4">
        <v>61.9292</v>
      </c>
      <c r="G4" s="4">
        <v>71.8224</v>
      </c>
    </row>
    <row r="5">
      <c r="A5" t="inlineStr" s="1">
        <is>
          <t xml:space="preserve">9.25%</t>
        </is>
      </c>
      <c r="B5" s="4">
        <v>40.3864</v>
      </c>
      <c r="C5" s="4">
        <v>44.0759</v>
      </c>
      <c r="D5" s="4">
        <v>46.6933</v>
      </c>
      <c r="E5" s="4">
        <v>50.8661</v>
      </c>
      <c r="F5" s="4">
        <v>53.8179</v>
      </c>
      <c r="G5" s="4">
        <v>61.8192</v>
      </c>
    </row>
    <row r="6">
      <c r="A6" t="inlineStr" s="1">
        <is>
          <t xml:space="preserve">10.00%</t>
        </is>
      </c>
      <c r="B6" s="4">
        <v>36.2272</v>
      </c>
      <c r="C6" s="4">
        <v>39.3112</v>
      </c>
      <c r="D6" s="4">
        <v>41.4866</v>
      </c>
      <c r="E6" s="4">
        <v>44.9345</v>
      </c>
      <c r="F6" s="4">
        <v>47.3593</v>
      </c>
      <c r="G6" s="4">
        <v>53.8759</v>
      </c>
    </row>
    <row r="7">
      <c r="A7" t="inlineStr" s="1">
        <is>
          <t xml:space="preserve">10.75%</t>
        </is>
      </c>
      <c r="B7" s="4">
        <v>32.8179</v>
      </c>
      <c r="C7" s="4">
        <v>35.4142</v>
      </c>
      <c r="D7" s="4">
        <v>37.234</v>
      </c>
      <c r="E7" s="4">
        <v>40.0994</v>
      </c>
      <c r="F7" s="4">
        <v>42.1012</v>
      </c>
      <c r="G7" s="4">
        <v>47.4283</v>
      </c>
    </row>
    <row r="8">
      <c r="A8" t="inlineStr" s="1">
        <is>
          <t xml:space="preserve">11.50%</t>
        </is>
      </c>
      <c r="B8" s="4">
        <v>29.9713</v>
      </c>
      <c r="C8" s="4">
        <v>32.168</v>
      </c>
      <c r="D8" s="4">
        <v>33.6967</v>
      </c>
      <c r="E8" s="4">
        <v>36.0861</v>
      </c>
      <c r="F8" s="4">
        <v>37.7426</v>
      </c>
      <c r="G8" s="4">
        <v>42.1003</v>
      </c>
    </row>
    <row r="9"/>
    <row r="10">
      <c r="A10" t="inlineStr">
        <is>
          <t xml:space="preserve">Bold cells ≥ current price (62.4). The conclusion is dominated by WACC and growth.</t>
        </is>
      </c>
    </row>
  </sheetData>
</worksheet>
</file>