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Boozt (BOOZT.ST)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0.0978</v>
      </c>
    </row>
    <row r="6">
      <c r="A6" t="inlineStr">
        <is>
          <t xml:space="preserve">No-growth value / share</t>
        </is>
      </c>
      <c r="B6" s="2">
        <v>64.5346</v>
      </c>
    </row>
    <row r="7">
      <c r="A7" t="inlineStr">
        <is>
          <t xml:space="preserve">ROIC</t>
        </is>
      </c>
      <c r="B7" s="3">
        <v>0.103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2.3</v>
      </c>
    </row>
    <row r="10">
      <c r="A10" t="inlineStr">
        <is>
          <t xml:space="preserve">Economic Profit / EVA</t>
        </is>
      </c>
      <c r="B10" s="2">
        <v>73.64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329.8</v>
      </c>
    </row>
    <row r="3">
      <c r="A3" t="inlineStr">
        <is>
          <t xml:space="preserve">ROIC</t>
        </is>
      </c>
      <c r="B3" s="6">
        <v>0.103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474.0</v>
      </c>
    </row>
    <row r="8">
      <c r="A8" t="inlineStr">
        <is>
          <t xml:space="preserve">Shares (m)</t>
        </is>
      </c>
      <c r="B8" s="5">
        <v>62.145</v>
      </c>
    </row>
    <row r="9">
      <c r="A9" t="inlineStr">
        <is>
          <t xml:space="preserve">Share price</t>
        </is>
      </c>
      <c r="B9" s="5">
        <v>138.1</v>
      </c>
    </row>
    <row r="10">
      <c r="A10" t="inlineStr">
        <is>
          <t xml:space="preserve">Stage-1 growth g (engine driver)</t>
        </is>
      </c>
      <c r="B10" s="6">
        <v>0.0978</v>
      </c>
    </row>
    <row r="11"/>
    <row r="12">
      <c r="A12" t="inlineStr">
        <is>
          <t xml:space="preserve">Invested Capital  = NOPAT / ROIC</t>
        </is>
      </c>
      <c r="B12" s="2">
        <f>B2/B3</f>
        <v>3202.0</v>
      </c>
    </row>
    <row r="13">
      <c r="A13" t="inlineStr">
        <is>
          <t xml:space="preserve">Market cap  = price × shares</t>
        </is>
      </c>
      <c r="B13" s="4">
        <f>B9*B8</f>
        <v>8582.2245</v>
      </c>
    </row>
    <row r="14">
      <c r="A14" t="inlineStr">
        <is>
          <t xml:space="preserve">Enterprise value  = mcap + net debt</t>
        </is>
      </c>
      <c r="B14" s="4">
        <f>B13+B7</f>
        <v>9056.2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329.8</v>
      </c>
    </row>
    <row r="4">
      <c r="A4" t="inlineStr">
        <is>
          <t xml:space="preserve">Invested Capital</t>
        </is>
      </c>
      <c r="B4" s="2">
        <f>Inputs!B12</f>
        <v>3202.0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256.16</v>
      </c>
    </row>
    <row r="7">
      <c r="A7" t="inlineStr">
        <is>
          <t xml:space="preserve">Economic Profit (EVA)  = NOPAT − charge</t>
        </is>
      </c>
      <c r="B7" s="2">
        <f>Inputs!B2-Inputs!B12*Inputs!B4</f>
        <v>73.63999999999999</v>
      </c>
    </row>
    <row r="8">
      <c r="A8" t="inlineStr">
        <is>
          <t xml:space="preserve">ROIC</t>
        </is>
      </c>
      <c r="B8" s="3">
        <f>Inputs!B3</f>
        <v>0.103</v>
      </c>
    </row>
    <row r="9">
      <c r="A9" t="inlineStr">
        <is>
          <t xml:space="preserve">ROIC − WACC spread</t>
        </is>
      </c>
      <c r="B9" s="3">
        <f>Inputs!B3-Inputs!B4</f>
        <v>0.022999999999999993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362.05444</v>
      </c>
      <c r="C4" s="3">
        <f>Inputs!$B$10/Inputs!$B$3</f>
        <v>0.9495145631067962</v>
      </c>
      <c r="D4" s="2">
        <f>B4*(1-C4)</f>
        <v>18.278476582524256</v>
      </c>
      <c r="E4" s="3">
        <f>1/(1+Inputs!$B$4)^A4</f>
        <v>0.9259259259259258</v>
      </c>
      <c r="F4" s="2">
        <f>D4*E4</f>
        <v>16.924515354189126</v>
      </c>
    </row>
    <row r="5">
      <c r="A5" s="4">
        <v>2.0</v>
      </c>
      <c r="B5" s="2">
        <f>B4*(1+Inputs!$B$10)</f>
        <v>397.46336423199995</v>
      </c>
      <c r="C5" s="3">
        <f>Inputs!$B$10/Inputs!$B$3</f>
        <v>0.9495145631067962</v>
      </c>
      <c r="D5" s="2">
        <f>B5*(1-C5)</f>
        <v>20.066111592295126</v>
      </c>
      <c r="E5" s="3">
        <f>1/(1+Inputs!$B$4)^A5</f>
        <v>0.8573388203017832</v>
      </c>
      <c r="F5" s="2">
        <f>D5*E5</f>
        <v>17.20345644058224</v>
      </c>
    </row>
    <row r="6">
      <c r="A6" s="4">
        <v>3.0</v>
      </c>
      <c r="B6" s="2">
        <f>B5*(1+Inputs!$B$10)</f>
        <v>436.3352812538895</v>
      </c>
      <c r="C6" s="3">
        <f>Inputs!$B$10/Inputs!$B$3</f>
        <v>0.9495145631067962</v>
      </c>
      <c r="D6" s="2">
        <f>B6*(1-C6)</f>
        <v>22.028577306021585</v>
      </c>
      <c r="E6" s="3">
        <f>1/(1+Inputs!$B$4)^A6</f>
        <v>0.7938322410201696</v>
      </c>
      <c r="F6" s="2">
        <f>D6*E6</f>
        <v>17.486994889325164</v>
      </c>
    </row>
    <row r="7">
      <c r="A7" s="4">
        <v>4.0</v>
      </c>
      <c r="B7" s="2">
        <f>B6*(1+Inputs!$B$10)</f>
        <v>479.0088717605198</v>
      </c>
      <c r="C7" s="3">
        <f>Inputs!$B$10/Inputs!$B$3</f>
        <v>0.9495145631067962</v>
      </c>
      <c r="D7" s="2">
        <f>B7*(1-C7)</f>
        <v>24.182972166550492</v>
      </c>
      <c r="E7" s="3">
        <f>1/(1+Inputs!$B$4)^A7</f>
        <v>0.7350298527964533</v>
      </c>
      <c r="F7" s="2">
        <f>D7*E7</f>
        <v>17.775206471760335</v>
      </c>
    </row>
    <row r="8">
      <c r="A8" s="4">
        <v>5.0</v>
      </c>
      <c r="B8" s="2">
        <f>B7*(1+Inputs!$B$10)</f>
        <v>525.8559394186985</v>
      </c>
      <c r="C8" s="3">
        <f>Inputs!$B$10/Inputs!$B$3</f>
        <v>0.9495145631067962</v>
      </c>
      <c r="D8" s="2">
        <f>B8*(1-C8)</f>
        <v>26.548066844439127</v>
      </c>
      <c r="E8" s="3">
        <f>1/(1+Inputs!$B$4)^A8</f>
        <v>0.6805831970337529</v>
      </c>
      <c r="F8" s="2">
        <f>D8*E8</f>
        <v>18.068168208054157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138.1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0.0978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175.0</v>
      </c>
      <c r="C4" s="3">
        <v>0.0978</v>
      </c>
      <c r="D4" s="3">
        <v>0.35</v>
      </c>
      <c r="E4" s="3">
        <v>0.2672</v>
      </c>
    </row>
    <row r="5">
      <c r="A5" t="inlineStr">
        <is>
          <t xml:space="preserve">Base</t>
        </is>
      </c>
      <c r="B5" s="2">
        <v>130.0</v>
      </c>
      <c r="C5" s="3">
        <v>0.0978</v>
      </c>
      <c r="D5" s="3">
        <v>0.4</v>
      </c>
      <c r="E5" s="3">
        <v>-0.0587</v>
      </c>
    </row>
    <row r="6">
      <c r="A6" t="inlineStr">
        <is>
          <t xml:space="preserve">Bear</t>
        </is>
      </c>
      <c r="B6" s="2">
        <v>90.0</v>
      </c>
      <c r="C6" s="3">
        <v>0.0978</v>
      </c>
      <c r="D6" s="3">
        <v>0.25</v>
      </c>
      <c r="E6" s="3">
        <v>-0.3483</v>
      </c>
    </row>
    <row r="7">
      <c r="A7" t="inlineStr" s="1">
        <is>
          <t xml:space="preserve">E[r] (probability-weighted)</t>
        </is>
      </c>
      <c r="E7" s="3">
        <v>-0.017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89.592</v>
      </c>
      <c r="C4" s="4">
        <v>96.5412</v>
      </c>
      <c r="D4" s="4">
        <v>101.3924</v>
      </c>
      <c r="E4" s="4">
        <v>108.9956</v>
      </c>
      <c r="F4" s="4">
        <v>114.2797</v>
      </c>
      <c r="G4" s="4">
        <v>128.2223</v>
      </c>
    </row>
    <row r="5">
      <c r="A5" t="inlineStr" s="1">
        <is>
          <t xml:space="preserve">7.25%</t>
        </is>
      </c>
      <c r="B5" s="4">
        <v>75.102</v>
      </c>
      <c r="C5" s="4">
        <v>79.9065</v>
      </c>
      <c r="D5" s="4">
        <v>83.1903</v>
      </c>
      <c r="E5" s="4">
        <v>88.2209</v>
      </c>
      <c r="F5" s="4">
        <v>91.6329</v>
      </c>
      <c r="G5" s="4">
        <v>100.2962</v>
      </c>
    </row>
    <row r="6">
      <c r="A6" t="inlineStr" s="1">
        <is>
          <t xml:space="preserve">8.00%</t>
        </is>
      </c>
      <c r="B6" s="4">
        <v>64.5352</v>
      </c>
      <c r="C6" s="4">
        <v>67.8148</v>
      </c>
      <c r="D6" s="4">
        <v>69.9864</v>
      </c>
      <c r="E6" s="4">
        <v>73.1947</v>
      </c>
      <c r="F6" s="4">
        <v>75.2828</v>
      </c>
      <c r="G6" s="4">
        <v>80.2225</v>
      </c>
    </row>
    <row r="7">
      <c r="A7" t="inlineStr" s="1">
        <is>
          <t xml:space="preserve">8.75%</t>
        </is>
      </c>
      <c r="B7" s="4">
        <v>56.4805</v>
      </c>
      <c r="C7" s="4">
        <v>58.6305</v>
      </c>
      <c r="D7" s="4">
        <v>59.9799</v>
      </c>
      <c r="E7" s="4">
        <v>61.844</v>
      </c>
      <c r="F7" s="4">
        <v>62.9577</v>
      </c>
      <c r="G7" s="4">
        <v>65.1642</v>
      </c>
    </row>
    <row r="8">
      <c r="A8" t="inlineStr" s="1">
        <is>
          <t xml:space="preserve">9.50%</t>
        </is>
      </c>
      <c r="B8" s="4">
        <v>50.1313</v>
      </c>
      <c r="C8" s="4">
        <v>51.4188</v>
      </c>
      <c r="D8" s="4">
        <v>52.1419</v>
      </c>
      <c r="E8" s="4">
        <v>52.9845</v>
      </c>
      <c r="F8" s="4">
        <v>53.3595</v>
      </c>
      <c r="G8" s="4">
        <v>53.5008</v>
      </c>
    </row>
    <row r="9"/>
    <row r="10">
      <c r="A10" t="inlineStr">
        <is>
          <t xml:space="preserve">Bold cells ≥ current price (138.1). The conclusion is dominated by WACC and growth.</t>
        </is>
      </c>
    </row>
  </sheetData>
</worksheet>
</file>