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Bonheur (BONHR.OL)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-0.2254</v>
      </c>
    </row>
    <row r="6">
      <c r="A6" t="inlineStr">
        <is>
          <t xml:space="preserve">No-growth value / share</t>
        </is>
      </c>
      <c r="B6" s="2">
        <v>440.4765</v>
      </c>
    </row>
    <row r="7">
      <c r="A7" t="inlineStr">
        <is>
          <t xml:space="preserve">ROIC</t>
        </is>
      </c>
      <c r="B7" s="3">
        <v>0.1449</v>
      </c>
    </row>
    <row r="8">
      <c r="A8" t="inlineStr">
        <is>
          <t xml:space="preserve">WACC</t>
        </is>
      </c>
      <c r="B8" s="3">
        <v>0.09</v>
      </c>
    </row>
    <row r="9">
      <c r="A9" t="inlineStr">
        <is>
          <t xml:space="preserve">ROIC − WACC spread (pp)</t>
        </is>
      </c>
      <c r="B9" s="2">
        <v>5.49</v>
      </c>
    </row>
    <row r="10">
      <c r="A10" t="inlineStr">
        <is>
          <t xml:space="preserve">Economic Profit / EVA</t>
        </is>
      </c>
      <c r="B10" s="2">
        <v>650.61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1717.2</v>
      </c>
    </row>
    <row r="3">
      <c r="A3" t="inlineStr">
        <is>
          <t xml:space="preserve">ROIC</t>
        </is>
      </c>
      <c r="B3" s="6">
        <v>0.1449</v>
      </c>
    </row>
    <row r="4">
      <c r="A4" t="inlineStr">
        <is>
          <t xml:space="preserve">WACC</t>
        </is>
      </c>
      <c r="B4" s="6">
        <v>0.09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2508.0</v>
      </c>
    </row>
    <row r="8">
      <c r="A8" t="inlineStr">
        <is>
          <t xml:space="preserve">Shares (m)</t>
        </is>
      </c>
      <c r="B8" s="5">
        <v>42.531893</v>
      </c>
    </row>
    <row r="9">
      <c r="A9" t="inlineStr">
        <is>
          <t xml:space="preserve">Share price</t>
        </is>
      </c>
      <c r="B9" s="5">
        <v>244.0</v>
      </c>
    </row>
    <row r="10">
      <c r="A10" t="inlineStr">
        <is>
          <t xml:space="preserve">Stage-1 growth g (engine driver)</t>
        </is>
      </c>
      <c r="B10" s="6">
        <v>-0.2254</v>
      </c>
    </row>
    <row r="11"/>
    <row r="12">
      <c r="A12" t="inlineStr">
        <is>
          <t xml:space="preserve">Invested Capital  = NOPAT / ROIC</t>
        </is>
      </c>
      <c r="B12" s="2">
        <f>B2/B3</f>
        <v>11851</v>
      </c>
    </row>
    <row r="13">
      <c r="A13" t="inlineStr">
        <is>
          <t xml:space="preserve">Market cap  = price × shares</t>
        </is>
      </c>
      <c r="B13" s="4">
        <f>B9*B8</f>
        <v>10377.781891999999</v>
      </c>
    </row>
    <row r="14">
      <c r="A14" t="inlineStr">
        <is>
          <t xml:space="preserve">Enterprise value  = mcap + net debt</t>
        </is>
      </c>
      <c r="B14" s="4">
        <f>B13+B7</f>
        <v>12885.8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1717.2</v>
      </c>
    </row>
    <row r="4">
      <c r="A4" t="inlineStr">
        <is>
          <t xml:space="preserve">Invested Capital</t>
        </is>
      </c>
      <c r="B4" s="2">
        <f>Inputs!B12</f>
        <v>11851</v>
      </c>
    </row>
    <row r="5">
      <c r="A5" t="inlineStr">
        <is>
          <t xml:space="preserve">WACC</t>
        </is>
      </c>
      <c r="B5" s="3">
        <f>Inputs!B4</f>
        <v>0.09</v>
      </c>
    </row>
    <row r="6">
      <c r="A6" t="inlineStr">
        <is>
          <t xml:space="preserve">Capital charge  = IC × WACC</t>
        </is>
      </c>
      <c r="B6" s="2">
        <f>Inputs!B12*Inputs!B4</f>
        <v>1066.59</v>
      </c>
    </row>
    <row r="7">
      <c r="A7" t="inlineStr">
        <is>
          <t xml:space="preserve">Economic Profit (EVA)  = NOPAT − charge</t>
        </is>
      </c>
      <c r="B7" s="2">
        <f>Inputs!B2-Inputs!B12*Inputs!B4</f>
        <v>650.6100000000001</v>
      </c>
    </row>
    <row r="8">
      <c r="A8" t="inlineStr">
        <is>
          <t xml:space="preserve">ROIC</t>
        </is>
      </c>
      <c r="B8" s="3">
        <f>Inputs!B3</f>
        <v>0.1449</v>
      </c>
    </row>
    <row r="9">
      <c r="A9" t="inlineStr">
        <is>
          <t xml:space="preserve">ROIC − WACC spread</t>
        </is>
      </c>
      <c r="B9" s="3">
        <f>Inputs!B3-Inputs!B4</f>
        <v>0.054900000000000004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1330.14312</v>
      </c>
      <c r="C4" s="3">
        <f>Inputs!$B$10/Inputs!$B$3</f>
        <v>0.0</v>
      </c>
      <c r="D4" s="2">
        <f>B4*(1-C4)</f>
        <v>1330.14312</v>
      </c>
      <c r="E4" s="3">
        <f>1/(1+Inputs!$B$4)^A4</f>
        <v>0.9174311926605504</v>
      </c>
      <c r="F4" s="2">
        <f>D4*E4</f>
        <v>1220.3147889908255</v>
      </c>
    </row>
    <row r="5">
      <c r="A5" s="4">
        <v>2.0</v>
      </c>
      <c r="B5" s="2">
        <f>B4*(1+Inputs!$B$10)</f>
        <v>1030.3288607519999</v>
      </c>
      <c r="C5" s="3">
        <f>Inputs!$B$10/Inputs!$B$3</f>
        <v>0.0</v>
      </c>
      <c r="D5" s="2">
        <f>B5*(1-C5)</f>
        <v>1030.3288607519999</v>
      </c>
      <c r="E5" s="3">
        <f>1/(1+Inputs!$B$4)^A5</f>
        <v>0.84167999326656</v>
      </c>
      <c r="F5" s="2">
        <f>D5*E5</f>
        <v>867.2071885800856</v>
      </c>
    </row>
    <row r="6">
      <c r="A6" s="4">
        <v>3.0</v>
      </c>
      <c r="B6" s="2">
        <f>B5*(1+Inputs!$B$10)</f>
        <v>798.092735538499</v>
      </c>
      <c r="C6" s="3">
        <f>Inputs!$B$10/Inputs!$B$3</f>
        <v>0.0</v>
      </c>
      <c r="D6" s="2">
        <f>B6*(1-C6)</f>
        <v>798.092735538499</v>
      </c>
      <c r="E6" s="3">
        <f>1/(1+Inputs!$B$4)^A6</f>
        <v>0.7721834800610642</v>
      </c>
      <c r="F6" s="2">
        <f>D6*E6</f>
        <v>616.2740259395728</v>
      </c>
    </row>
    <row r="7">
      <c r="A7" s="4">
        <v>4.0</v>
      </c>
      <c r="B7" s="2">
        <f>B6*(1+Inputs!$B$10)</f>
        <v>618.2026329481213</v>
      </c>
      <c r="C7" s="3">
        <f>Inputs!$B$10/Inputs!$B$3</f>
        <v>0.0</v>
      </c>
      <c r="D7" s="2">
        <f>B7*(1-C7)</f>
        <v>618.2026329481213</v>
      </c>
      <c r="E7" s="3">
        <f>1/(1+Inputs!$B$4)^A7</f>
        <v>0.7084252110651963</v>
      </c>
      <c r="F7" s="2">
        <f>D7*E7</f>
        <v>437.95033072733287</v>
      </c>
    </row>
    <row r="8">
      <c r="A8" s="4">
        <v>5.0</v>
      </c>
      <c r="B8" s="2">
        <f>B7*(1+Inputs!$B$10)</f>
        <v>478.85975948161473</v>
      </c>
      <c r="C8" s="3">
        <f>Inputs!$B$10/Inputs!$B$3</f>
        <v>0.0</v>
      </c>
      <c r="D8" s="2">
        <f>B8*(1-C8)</f>
        <v>478.85975948161473</v>
      </c>
      <c r="E8" s="3">
        <f>1/(1+Inputs!$B$4)^A8</f>
        <v>0.6499313862983452</v>
      </c>
      <c r="F8" s="2">
        <f>D8*E8</f>
        <v>311.22598732237805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244.0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-0.2254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360.0</v>
      </c>
      <c r="C4" s="3">
        <v>-0.0806</v>
      </c>
      <c r="D4" s="3">
        <v>0.35</v>
      </c>
      <c r="E4" s="3">
        <v>0.4754</v>
      </c>
    </row>
    <row r="5">
      <c r="A5" t="inlineStr">
        <is>
          <t xml:space="preserve">Base</t>
        </is>
      </c>
      <c r="B5" s="2">
        <v>290.0</v>
      </c>
      <c r="C5" s="3">
        <v>-0.1627</v>
      </c>
      <c r="D5" s="3">
        <v>0.45</v>
      </c>
      <c r="E5" s="3">
        <v>0.1885</v>
      </c>
    </row>
    <row r="6">
      <c r="A6" t="inlineStr">
        <is>
          <t xml:space="preserve">Bear</t>
        </is>
      </c>
      <c r="B6" s="2">
        <v>200.0</v>
      </c>
      <c r="C6" s="3">
        <v>-0.2945</v>
      </c>
      <c r="D6" s="3">
        <v>0.2</v>
      </c>
      <c r="E6" s="3">
        <v>-0.1803</v>
      </c>
    </row>
    <row r="7">
      <c r="A7" t="inlineStr" s="1">
        <is>
          <t xml:space="preserve">E[r] (probability-weighted)</t>
        </is>
      </c>
      <c r="E7" s="3">
        <v>0.2152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7.50%</t>
        </is>
      </c>
      <c r="B4" s="4">
        <v>581.4378</v>
      </c>
      <c r="C4" s="4">
        <v>635.1314</v>
      </c>
      <c r="D4" s="4">
        <v>673.1589</v>
      </c>
      <c r="E4" s="4">
        <v>733.6699</v>
      </c>
      <c r="F4" s="4">
        <v>776.3902</v>
      </c>
      <c r="G4" s="4">
        <v>891.8225</v>
      </c>
    </row>
    <row r="5">
      <c r="A5" t="inlineStr" s="1">
        <is>
          <t xml:space="preserve">8.25%</t>
        </is>
      </c>
      <c r="B5" s="4">
        <v>501.8368</v>
      </c>
      <c r="C5" s="4">
        <v>543.7429</v>
      </c>
      <c r="D5" s="4">
        <v>573.1552</v>
      </c>
      <c r="E5" s="4">
        <v>619.523</v>
      </c>
      <c r="F5" s="4">
        <v>651.9495</v>
      </c>
      <c r="G5" s="4">
        <v>738.348</v>
      </c>
    </row>
    <row r="6">
      <c r="A6" t="inlineStr" s="1">
        <is>
          <t xml:space="preserve">9.00%</t>
        </is>
      </c>
      <c r="B6" s="4">
        <v>440.4758</v>
      </c>
      <c r="C6" s="4">
        <v>473.4728</v>
      </c>
      <c r="D6" s="4">
        <v>496.3828</v>
      </c>
      <c r="E6" s="4">
        <v>532.091</v>
      </c>
      <c r="F6" s="4">
        <v>556.7694</v>
      </c>
      <c r="G6" s="4">
        <v>621.3548</v>
      </c>
    </row>
    <row r="7">
      <c r="A7" t="inlineStr" s="1">
        <is>
          <t xml:space="preserve">9.75%</t>
        </is>
      </c>
      <c r="B7" s="4">
        <v>391.6993</v>
      </c>
      <c r="C7" s="4">
        <v>417.7659</v>
      </c>
      <c r="D7" s="4">
        <v>435.6257</v>
      </c>
      <c r="E7" s="4">
        <v>463.0675</v>
      </c>
      <c r="F7" s="4">
        <v>481.7463</v>
      </c>
      <c r="G7" s="4">
        <v>529.4761</v>
      </c>
    </row>
    <row r="8">
      <c r="A8" t="inlineStr" s="1">
        <is>
          <t xml:space="preserve">10.50%</t>
        </is>
      </c>
      <c r="B8" s="4">
        <v>351.9723</v>
      </c>
      <c r="C8" s="4">
        <v>372.5253</v>
      </c>
      <c r="D8" s="4">
        <v>386.3742</v>
      </c>
      <c r="E8" s="4">
        <v>407.2619</v>
      </c>
      <c r="F8" s="4">
        <v>421.1916</v>
      </c>
      <c r="G8" s="4">
        <v>455.6097</v>
      </c>
    </row>
    <row r="9"/>
    <row r="10">
      <c r="A10" t="inlineStr">
        <is>
          <t xml:space="preserve">Bold cells ≥ current price (244.0). The conclusion is dominated by WACC and growth.</t>
        </is>
      </c>
    </row>
  </sheetData>
</worksheet>
</file>