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Autostore (AUTO.OL)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0.0808</v>
      </c>
    </row>
    <row r="6">
      <c r="A6" t="inlineStr">
        <is>
          <t xml:space="preserve">No-growth value / share</t>
        </is>
      </c>
      <c r="B6" s="2">
        <v>5.075</v>
      </c>
    </row>
    <row r="7">
      <c r="A7" t="inlineStr">
        <is>
          <t xml:space="preserve">ROIC</t>
        </is>
      </c>
      <c r="B7" s="3">
        <v>0.085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0.5</v>
      </c>
    </row>
    <row r="10">
      <c r="A10" t="inlineStr">
        <is>
          <t xml:space="preserve">Economic Profit / EVA</t>
        </is>
      </c>
      <c r="B10" s="2">
        <v>85.252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1445.9</v>
      </c>
    </row>
    <row r="3">
      <c r="A3" t="inlineStr">
        <is>
          <t xml:space="preserve">ROIC</t>
        </is>
      </c>
      <c r="B3" s="6">
        <v>0.085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1318.4</v>
      </c>
    </row>
    <row r="8">
      <c r="A8" t="inlineStr">
        <is>
          <t xml:space="preserve">Shares (m)</t>
        </is>
      </c>
      <c r="B8" s="5">
        <v>3428.54</v>
      </c>
    </row>
    <row r="9">
      <c r="A9" t="inlineStr">
        <is>
          <t xml:space="preserve">Share price</t>
        </is>
      </c>
      <c r="B9" s="5">
        <v>11.36</v>
      </c>
    </row>
    <row r="10">
      <c r="A10" t="inlineStr">
        <is>
          <t xml:space="preserve">Stage-1 growth g (engine driver)</t>
        </is>
      </c>
      <c r="B10" s="6">
        <v>0.0808</v>
      </c>
    </row>
    <row r="11"/>
    <row r="12">
      <c r="A12" t="inlineStr">
        <is>
          <t xml:space="preserve">Invested Capital  = NOPAT / ROIC</t>
        </is>
      </c>
      <c r="B12" s="2">
        <f>B2/B3</f>
        <v>17008.1</v>
      </c>
    </row>
    <row r="13">
      <c r="A13" t="inlineStr">
        <is>
          <t xml:space="preserve">Market cap  = price × shares</t>
        </is>
      </c>
      <c r="B13" s="4">
        <f>B9*B8</f>
        <v>38948.2144</v>
      </c>
    </row>
    <row r="14">
      <c r="A14" t="inlineStr">
        <is>
          <t xml:space="preserve">Enterprise value  = mcap + net debt</t>
        </is>
      </c>
      <c r="B14" s="4">
        <f>B13+B7</f>
        <v>40266.6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1445.9</v>
      </c>
    </row>
    <row r="4">
      <c r="A4" t="inlineStr">
        <is>
          <t xml:space="preserve">Invested Capital</t>
        </is>
      </c>
      <c r="B4" s="2">
        <f>Inputs!B12</f>
        <v>17008.1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1360.648</v>
      </c>
    </row>
    <row r="7">
      <c r="A7" t="inlineStr">
        <is>
          <t xml:space="preserve">Economic Profit (EVA)  = NOPAT − charge</t>
        </is>
      </c>
      <c r="B7" s="2">
        <f>Inputs!B2-Inputs!B12*Inputs!B4</f>
        <v>85.25200000000018</v>
      </c>
    </row>
    <row r="8">
      <c r="A8" t="inlineStr">
        <is>
          <t xml:space="preserve">ROIC</t>
        </is>
      </c>
      <c r="B8" s="3">
        <f>Inputs!B3</f>
        <v>0.085</v>
      </c>
    </row>
    <row r="9">
      <c r="A9" t="inlineStr">
        <is>
          <t xml:space="preserve">ROIC − WACC spread</t>
        </is>
      </c>
      <c r="B9" s="3">
        <f>Inputs!B3-Inputs!B4</f>
        <v>0.0050000000000000044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1562.72872</v>
      </c>
      <c r="C4" s="3">
        <f>Inputs!$B$10/Inputs!$B$3</f>
        <v>0.95</v>
      </c>
      <c r="D4" s="2">
        <f>B4*(1-C4)</f>
        <v>78.13643600000007</v>
      </c>
      <c r="E4" s="3">
        <f>1/(1+Inputs!$B$4)^A4</f>
        <v>0.9259259259259258</v>
      </c>
      <c r="F4" s="2">
        <f>D4*E4</f>
        <v>72.34855185185191</v>
      </c>
    </row>
    <row r="5">
      <c r="A5" s="4">
        <v>2.0</v>
      </c>
      <c r="B5" s="2">
        <f>B4*(1+Inputs!$B$10)</f>
        <v>1688.997200576</v>
      </c>
      <c r="C5" s="3">
        <f>Inputs!$B$10/Inputs!$B$3</f>
        <v>0.95</v>
      </c>
      <c r="D5" s="2">
        <f>B5*(1-C5)</f>
        <v>84.44986002880007</v>
      </c>
      <c r="E5" s="3">
        <f>1/(1+Inputs!$B$4)^A5</f>
        <v>0.8573388203017832</v>
      </c>
      <c r="F5" s="2">
        <f>D5*E5</f>
        <v>72.40214337174217</v>
      </c>
    </row>
    <row r="6">
      <c r="A6" s="4">
        <v>3.0</v>
      </c>
      <c r="B6" s="2">
        <f>B5*(1+Inputs!$B$10)</f>
        <v>1825.4681743825408</v>
      </c>
      <c r="C6" s="3">
        <f>Inputs!$B$10/Inputs!$B$3</f>
        <v>0.95</v>
      </c>
      <c r="D6" s="2">
        <f>B6*(1-C6)</f>
        <v>91.27340871912712</v>
      </c>
      <c r="E6" s="3">
        <f>1/(1+Inputs!$B$4)^A6</f>
        <v>0.7938322410201696</v>
      </c>
      <c r="F6" s="2">
        <f>D6*E6</f>
        <v>72.45577458905457</v>
      </c>
    </row>
    <row r="7">
      <c r="A7" s="4">
        <v>4.0</v>
      </c>
      <c r="B7" s="2">
        <f>B6*(1+Inputs!$B$10)</f>
        <v>1972.96600287265</v>
      </c>
      <c r="C7" s="3">
        <f>Inputs!$B$10/Inputs!$B$3</f>
        <v>0.95</v>
      </c>
      <c r="D7" s="2">
        <f>B7*(1-C7)</f>
        <v>98.6483001436326</v>
      </c>
      <c r="E7" s="3">
        <f>1/(1+Inputs!$B$4)^A7</f>
        <v>0.7350298527964533</v>
      </c>
      <c r="F7" s="2">
        <f>D7*E7</f>
        <v>72.50944553319461</v>
      </c>
    </row>
    <row r="8">
      <c r="A8" s="4">
        <v>5.0</v>
      </c>
      <c r="B8" s="2">
        <f>B7*(1+Inputs!$B$10)</f>
        <v>2132.38165590476</v>
      </c>
      <c r="C8" s="3">
        <f>Inputs!$B$10/Inputs!$B$3</f>
        <v>0.95</v>
      </c>
      <c r="D8" s="2">
        <f>B8*(1-C8)</f>
        <v>106.6190827952381</v>
      </c>
      <c r="E8" s="3">
        <f>1/(1+Inputs!$B$4)^A8</f>
        <v>0.6805831970337529</v>
      </c>
      <c r="F8" s="2">
        <f>D8*E8</f>
        <v>72.56315623358955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11.36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0.0808</v>
      </c>
      <c r="D4" s="3">
        <v>0.3</v>
      </c>
      <c r="E4" s="3">
        <v>0.5845</v>
      </c>
    </row>
    <row r="5">
      <c r="A5" t="inlineStr">
        <is>
          <t xml:space="preserve">Base</t>
        </is>
      </c>
      <c r="B5" s="2">
        <v>12.0</v>
      </c>
      <c r="C5" s="3">
        <v>0.0808</v>
      </c>
      <c r="D5" s="3">
        <v>0.4</v>
      </c>
      <c r="E5" s="3">
        <v>0.0563</v>
      </c>
    </row>
    <row r="6">
      <c r="A6" t="inlineStr">
        <is>
          <t xml:space="preserve">Bear</t>
        </is>
      </c>
      <c r="B6" s="2">
        <v>8.0</v>
      </c>
      <c r="C6" s="3">
        <v>0.0808</v>
      </c>
      <c r="D6" s="3">
        <v>0.3</v>
      </c>
      <c r="E6" s="3">
        <v>-0.2958</v>
      </c>
    </row>
    <row r="7">
      <c r="A7" t="inlineStr" s="1">
        <is>
          <t xml:space="preserve">E[r] (probability-weighted)</t>
        </is>
      </c>
      <c r="E7" s="3">
        <v>0.1092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6.9357</v>
      </c>
      <c r="C4" s="4">
        <v>7.3056</v>
      </c>
      <c r="D4" s="4">
        <v>7.5537</v>
      </c>
      <c r="E4" s="4">
        <v>7.9256</v>
      </c>
      <c r="F4" s="4">
        <v>8.1719</v>
      </c>
      <c r="G4" s="4">
        <v>8.7719</v>
      </c>
    </row>
    <row r="5">
      <c r="A5" t="inlineStr" s="1">
        <is>
          <t xml:space="preserve">7.25%</t>
        </is>
      </c>
      <c r="B5" s="4">
        <v>5.86</v>
      </c>
      <c r="C5" s="4">
        <v>6.074</v>
      </c>
      <c r="D5" s="4">
        <v>6.2082</v>
      </c>
      <c r="E5" s="4">
        <v>6.3937</v>
      </c>
      <c r="F5" s="4">
        <v>6.5044</v>
      </c>
      <c r="G5" s="4">
        <v>6.7232</v>
      </c>
    </row>
    <row r="6">
      <c r="A6" t="inlineStr" s="1">
        <is>
          <t xml:space="preserve">8.00%</t>
        </is>
      </c>
      <c r="B6" s="4">
        <v>5.075</v>
      </c>
      <c r="C6" s="4">
        <v>5.1788</v>
      </c>
      <c r="D6" s="4">
        <v>5.2329</v>
      </c>
      <c r="E6" s="4">
        <v>5.2873</v>
      </c>
      <c r="F6" s="4">
        <v>5.3031</v>
      </c>
      <c r="G6" s="4">
        <v>5.2554</v>
      </c>
    </row>
    <row r="7">
      <c r="A7" t="inlineStr" s="1">
        <is>
          <t xml:space="preserve">8.75%</t>
        </is>
      </c>
      <c r="B7" s="4">
        <v>4.4762</v>
      </c>
      <c r="C7" s="4">
        <v>4.499</v>
      </c>
      <c r="D7" s="4">
        <v>4.4944</v>
      </c>
      <c r="E7" s="4">
        <v>4.453</v>
      </c>
      <c r="F7" s="4">
        <v>4.3995</v>
      </c>
      <c r="G7" s="4">
        <v>4.1585</v>
      </c>
    </row>
    <row r="8">
      <c r="A8" t="inlineStr" s="1">
        <is>
          <t xml:space="preserve">9.50%</t>
        </is>
      </c>
      <c r="B8" s="4">
        <v>4.0037</v>
      </c>
      <c r="C8" s="4">
        <v>3.9653</v>
      </c>
      <c r="D8" s="4">
        <v>3.9163</v>
      </c>
      <c r="E8" s="4">
        <v>3.803</v>
      </c>
      <c r="F8" s="4">
        <v>3.6977</v>
      </c>
      <c r="G8" s="4">
        <v>3.3125</v>
      </c>
    </row>
    <row r="9"/>
    <row r="10">
      <c r="A10" t="inlineStr">
        <is>
          <t xml:space="preserve">Bold cells ≥ current price (11.36). The conclusion is dominated by WACC and growth.</t>
        </is>
      </c>
    </row>
  </sheetData>
</worksheet>
</file>