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Austevoll Seafood (AUSS.OL)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-0.5</v>
      </c>
    </row>
    <row r="6">
      <c r="A6" t="inlineStr">
        <is>
          <t xml:space="preserve">No-growth value / share</t>
        </is>
      </c>
      <c r="B6" s="2">
        <v>57.6183</v>
      </c>
    </row>
    <row r="7">
      <c r="A7" t="inlineStr">
        <is>
          <t xml:space="preserve">ROIC</t>
        </is>
      </c>
      <c r="B7" s="3">
        <v>0.0554</v>
      </c>
    </row>
    <row r="8">
      <c r="A8" t="inlineStr">
        <is>
          <t xml:space="preserve">WACC</t>
        </is>
      </c>
      <c r="B8" s="3">
        <v>0.085</v>
      </c>
    </row>
    <row r="9">
      <c r="A9" t="inlineStr">
        <is>
          <t xml:space="preserve">ROIC − WACC spread (pp)</t>
        </is>
      </c>
      <c r="B9" s="2">
        <v>-2.96</v>
      </c>
    </row>
    <row r="10">
      <c r="A10" t="inlineStr">
        <is>
          <t xml:space="preserve">Economic Profit / EVA</t>
        </is>
      </c>
      <c r="B10" s="2">
        <v>-1025.811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1921.7</v>
      </c>
    </row>
    <row r="3">
      <c r="A3" t="inlineStr">
        <is>
          <t xml:space="preserve">ROIC</t>
        </is>
      </c>
      <c r="B3" s="6">
        <v>0.0554</v>
      </c>
    </row>
    <row r="4">
      <c r="A4" t="inlineStr">
        <is>
          <t xml:space="preserve">WACC</t>
        </is>
      </c>
      <c r="B4" s="6">
        <v>0.085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7873.0</v>
      </c>
    </row>
    <row r="8">
      <c r="A8" t="inlineStr">
        <is>
          <t xml:space="preserve">Shares (m)</t>
        </is>
      </c>
      <c r="B8" s="5">
        <v>202.717</v>
      </c>
    </row>
    <row r="9">
      <c r="A9" t="inlineStr">
        <is>
          <t xml:space="preserve">Share price</t>
        </is>
      </c>
      <c r="B9" s="5">
        <v>93.0</v>
      </c>
    </row>
    <row r="10">
      <c r="A10" t="inlineStr">
        <is>
          <t xml:space="preserve">Stage-1 growth g (engine driver)</t>
        </is>
      </c>
      <c r="B10" s="6">
        <v>-0.5</v>
      </c>
    </row>
    <row r="11"/>
    <row r="12">
      <c r="A12" t="inlineStr">
        <is>
          <t xml:space="preserve">Invested Capital  = NOPAT / ROIC</t>
        </is>
      </c>
      <c r="B12" s="2">
        <f>B2/B3</f>
        <v>34676.6</v>
      </c>
    </row>
    <row r="13">
      <c r="A13" t="inlineStr">
        <is>
          <t xml:space="preserve">Market cap  = price × shares</t>
        </is>
      </c>
      <c r="B13" s="4">
        <f>B9*B8</f>
        <v>18852.681</v>
      </c>
    </row>
    <row r="14">
      <c r="A14" t="inlineStr">
        <is>
          <t xml:space="preserve">Enterprise value  = mcap + net debt</t>
        </is>
      </c>
      <c r="B14" s="4">
        <f>B13+B7</f>
        <v>26725.7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1921.7</v>
      </c>
    </row>
    <row r="4">
      <c r="A4" t="inlineStr">
        <is>
          <t xml:space="preserve">Invested Capital</t>
        </is>
      </c>
      <c r="B4" s="2">
        <f>Inputs!B12</f>
        <v>34676.6</v>
      </c>
    </row>
    <row r="5">
      <c r="A5" t="inlineStr">
        <is>
          <t xml:space="preserve">WACC</t>
        </is>
      </c>
      <c r="B5" s="3">
        <f>Inputs!B4</f>
        <v>0.085</v>
      </c>
    </row>
    <row r="6">
      <c r="A6" t="inlineStr">
        <is>
          <t xml:space="preserve">Capital charge  = IC × WACC</t>
        </is>
      </c>
      <c r="B6" s="2">
        <f>Inputs!B12*Inputs!B4</f>
        <v>2947.511</v>
      </c>
    </row>
    <row r="7">
      <c r="A7" t="inlineStr">
        <is>
          <t xml:space="preserve">Economic Profit (EVA)  = NOPAT − charge</t>
        </is>
      </c>
      <c r="B7" s="2">
        <f>Inputs!B2-Inputs!B12*Inputs!B4</f>
        <v>-1025.811</v>
      </c>
    </row>
    <row r="8">
      <c r="A8" t="inlineStr">
        <is>
          <t xml:space="preserve">ROIC</t>
        </is>
      </c>
      <c r="B8" s="3">
        <f>Inputs!B3</f>
        <v>0.0554</v>
      </c>
    </row>
    <row r="9">
      <c r="A9" t="inlineStr">
        <is>
          <t xml:space="preserve">ROIC − WACC spread</t>
        </is>
      </c>
      <c r="B9" s="3">
        <f>Inputs!B3-Inputs!B4</f>
        <v>-0.029600000000000008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960.85</v>
      </c>
      <c r="C4" s="3">
        <f>Inputs!$B$10/Inputs!$B$3</f>
        <v>0.0</v>
      </c>
      <c r="D4" s="2">
        <f>B4*(1-C4)</f>
        <v>960.85</v>
      </c>
      <c r="E4" s="3">
        <f>1/(1+Inputs!$B$4)^A4</f>
        <v>0.9216589861751152</v>
      </c>
      <c r="F4" s="2">
        <f>D4*E4</f>
        <v>885.5760368663595</v>
      </c>
    </row>
    <row r="5">
      <c r="A5" s="4">
        <v>2.0</v>
      </c>
      <c r="B5" s="2">
        <f>B4*(1+Inputs!$B$10)</f>
        <v>480.425</v>
      </c>
      <c r="C5" s="3">
        <f>Inputs!$B$10/Inputs!$B$3</f>
        <v>0.0</v>
      </c>
      <c r="D5" s="2">
        <f>B5*(1-C5)</f>
        <v>480.425</v>
      </c>
      <c r="E5" s="3">
        <f>1/(1+Inputs!$B$4)^A5</f>
        <v>0.8494552867973413</v>
      </c>
      <c r="F5" s="2">
        <f>D5*E5</f>
        <v>408.0995561596127</v>
      </c>
    </row>
    <row r="6">
      <c r="A6" s="4">
        <v>3.0</v>
      </c>
      <c r="B6" s="2">
        <f>B5*(1+Inputs!$B$10)</f>
        <v>240.2125</v>
      </c>
      <c r="C6" s="3">
        <f>Inputs!$B$10/Inputs!$B$3</f>
        <v>0.0</v>
      </c>
      <c r="D6" s="2">
        <f>B6*(1-C6)</f>
        <v>240.2125</v>
      </c>
      <c r="E6" s="3">
        <f>1/(1+Inputs!$B$4)^A6</f>
        <v>0.7829080984307294</v>
      </c>
      <c r="F6" s="2">
        <f>D6*E6</f>
        <v>188.06431159429158</v>
      </c>
    </row>
    <row r="7">
      <c r="A7" s="4">
        <v>4.0</v>
      </c>
      <c r="B7" s="2">
        <f>B6*(1+Inputs!$B$10)</f>
        <v>120.10625</v>
      </c>
      <c r="C7" s="3">
        <f>Inputs!$B$10/Inputs!$B$3</f>
        <v>0.0</v>
      </c>
      <c r="D7" s="2">
        <f>B7*(1-C7)</f>
        <v>120.10625</v>
      </c>
      <c r="E7" s="3">
        <f>1/(1+Inputs!$B$4)^A7</f>
        <v>0.7215742842679533</v>
      </c>
      <c r="F7" s="2">
        <f>D7*E7</f>
        <v>86.66558137985787</v>
      </c>
    </row>
    <row r="8">
      <c r="A8" s="4">
        <v>5.0</v>
      </c>
      <c r="B8" s="2">
        <f>B7*(1+Inputs!$B$10)</f>
        <v>60.053125</v>
      </c>
      <c r="C8" s="3">
        <f>Inputs!$B$10/Inputs!$B$3</f>
        <v>0.0</v>
      </c>
      <c r="D8" s="2">
        <f>B8*(1-C8)</f>
        <v>60.053125</v>
      </c>
      <c r="E8" s="3">
        <f>1/(1+Inputs!$B$4)^A8</f>
        <v>0.6650454232884362</v>
      </c>
      <c r="F8" s="2">
        <f>D8*E8</f>
        <v>39.93805593541837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93.0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118.0</v>
      </c>
      <c r="C4" s="3">
        <v>-0.5</v>
      </c>
      <c r="D4" s="3">
        <v>0.3</v>
      </c>
      <c r="E4" s="3">
        <v>0.2688</v>
      </c>
    </row>
    <row r="5">
      <c r="A5" t="inlineStr">
        <is>
          <t xml:space="preserve">Base</t>
        </is>
      </c>
      <c r="B5" s="2">
        <v>95.0</v>
      </c>
      <c r="C5" s="3">
        <v>-0.5</v>
      </c>
      <c r="D5" s="3">
        <v>0.4</v>
      </c>
      <c r="E5" s="3">
        <v>0.0215</v>
      </c>
    </row>
    <row r="6">
      <c r="A6" t="inlineStr">
        <is>
          <t xml:space="preserve">Bear</t>
        </is>
      </c>
      <c r="B6" s="2">
        <v>72.0</v>
      </c>
      <c r="C6" s="3">
        <v>-0.5</v>
      </c>
      <c r="D6" s="3">
        <v>0.3</v>
      </c>
      <c r="E6" s="3">
        <v>-0.2258</v>
      </c>
    </row>
    <row r="7">
      <c r="A7" t="inlineStr" s="1">
        <is>
          <t xml:space="preserve">E[r] (probability-weighted)</t>
        </is>
      </c>
      <c r="E7" s="3">
        <v>0.0215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7.00%</t>
        </is>
      </c>
      <c r="B4" s="4">
        <v>84.5109</v>
      </c>
      <c r="C4" s="4">
        <v>78.51</v>
      </c>
      <c r="D4" s="4">
        <v>73.3497</v>
      </c>
      <c r="E4" s="4">
        <v>63.6463</v>
      </c>
      <c r="F4" s="4">
        <v>55.7272</v>
      </c>
      <c r="G4" s="4">
        <v>30.0759</v>
      </c>
    </row>
    <row r="5">
      <c r="A5" t="inlineStr" s="1">
        <is>
          <t xml:space="preserve">7.75%</t>
        </is>
      </c>
      <c r="B5" s="4">
        <v>69.1889</v>
      </c>
      <c r="C5" s="4">
        <v>61.2467</v>
      </c>
      <c r="D5" s="4">
        <v>54.6858</v>
      </c>
      <c r="E5" s="4">
        <v>42.7126</v>
      </c>
      <c r="F5" s="4">
        <v>33.1623</v>
      </c>
      <c r="G5" s="4">
        <v>2.9921</v>
      </c>
    </row>
    <row r="6">
      <c r="A6" t="inlineStr" s="1">
        <is>
          <t xml:space="preserve">8.50%</t>
        </is>
      </c>
      <c r="B6" s="4">
        <v>57.6182</v>
      </c>
      <c r="C6" s="4">
        <v>48.3168</v>
      </c>
      <c r="D6" s="4">
        <v>40.7818</v>
      </c>
      <c r="E6" s="4">
        <v>27.2412</v>
      </c>
      <c r="F6" s="4">
        <v>16.5723</v>
      </c>
      <c r="G6" s="4">
        <v>-16.666</v>
      </c>
    </row>
    <row r="7">
      <c r="A7" t="inlineStr" s="1">
        <is>
          <t xml:space="preserve">9.25%</t>
        </is>
      </c>
      <c r="B7" s="4">
        <v>48.5517</v>
      </c>
      <c r="C7" s="4">
        <v>38.275</v>
      </c>
      <c r="D7" s="4">
        <v>30.0473</v>
      </c>
      <c r="E7" s="4">
        <v>15.4017</v>
      </c>
      <c r="F7" s="4">
        <v>3.9512</v>
      </c>
      <c r="G7" s="4">
        <v>-31.402</v>
      </c>
    </row>
    <row r="8">
      <c r="A8" t="inlineStr" s="1">
        <is>
          <t xml:space="preserve">10.00%</t>
        </is>
      </c>
      <c r="B8" s="4">
        <v>41.2408</v>
      </c>
      <c r="C8" s="4">
        <v>30.2544</v>
      </c>
      <c r="D8" s="4">
        <v>21.528</v>
      </c>
      <c r="E8" s="4">
        <v>6.0962</v>
      </c>
      <c r="F8" s="4">
        <v>-5.9036</v>
      </c>
      <c r="G8" s="4">
        <v>-42.7167</v>
      </c>
    </row>
    <row r="9"/>
    <row r="10">
      <c r="A10" t="inlineStr">
        <is>
          <t xml:space="preserve">Bold cells ≥ current price (93.0). The conclusion is dominated by WACC and growth.</t>
        </is>
      </c>
    </row>
  </sheetData>
</worksheet>
</file>