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Alm. Brand (ALMB.CO)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0.1474</v>
      </c>
    </row>
    <row r="6">
      <c r="A6" t="inlineStr">
        <is>
          <t xml:space="preserve">Book value / share</t>
        </is>
      </c>
      <c r="B6" s="2">
        <v>8.54</v>
      </c>
    </row>
    <row r="7">
      <c r="A7" t="inlineStr">
        <is>
          <t xml:space="preserve">Sustainable ROE (observed)</t>
        </is>
      </c>
      <c r="B7" s="3">
        <v>0.0991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0.41</v>
      </c>
    </row>
    <row r="10">
      <c r="A10" t="inlineStr">
        <is>
          <t xml:space="preserve">Current P/B</t>
        </is>
      </c>
      <c r="B10" s="2">
        <v>1.8059</v>
      </c>
    </row>
    <row r="11">
      <c r="A11" t="inlineStr">
        <is>
          <t xml:space="preserve">Justified P/B</t>
        </is>
      </c>
      <c r="B11" s="2">
        <v>1.064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12407.0</v>
      </c>
    </row>
    <row r="3">
      <c r="A3" t="inlineStr">
        <is>
          <t xml:space="preserve">Sustainable ROE</t>
        </is>
      </c>
      <c r="B3" s="6">
        <v>0.0991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1453.0</v>
      </c>
    </row>
    <row r="9">
      <c r="A9" t="inlineStr">
        <is>
          <t xml:space="preserve">Share price</t>
        </is>
      </c>
      <c r="B9" s="5">
        <v>15.42</v>
      </c>
    </row>
    <row r="10"/>
    <row r="11">
      <c r="A11" t="inlineStr">
        <is>
          <t xml:space="preserve">Book value / share  = equity / shares</t>
        </is>
      </c>
      <c r="B11" s="2">
        <f>B2/B8</f>
        <v>8.54</v>
      </c>
    </row>
    <row r="12">
      <c r="A12" t="inlineStr">
        <is>
          <t xml:space="preserve">Market cap  = price × shares</t>
        </is>
      </c>
      <c r="B12" s="4">
        <f>B9*B8</f>
        <v>22405.26</v>
      </c>
    </row>
    <row r="13">
      <c r="A13" t="inlineStr">
        <is>
          <t xml:space="preserve">Current P/B  = mcap / book</t>
        </is>
      </c>
      <c r="B13" s="2">
        <f>B12/B2</f>
        <v>1.80585637140324</v>
      </c>
    </row>
    <row r="14">
      <c r="A14" t="inlineStr">
        <is>
          <t xml:space="preserve">Justified P/B  = (ROE−g)/(Ke−g)</t>
        </is>
      </c>
      <c r="B14" s="2">
        <f>(B3-B6)/(B4-B6)</f>
        <v>1.063076923076923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12407.0</v>
      </c>
      <c r="C4" s="3">
        <f>Inputs!$B$3-Inputs!$B$4</f>
        <v>0.0040999999999999925</v>
      </c>
      <c r="D4" s="2">
        <f>B4*C4</f>
        <v>50.868699999999905</v>
      </c>
      <c r="E4" s="3">
        <f>1/(1+Inputs!$B$4)^A4</f>
        <v>0.9132420091324202</v>
      </c>
      <c r="F4" s="2">
        <f>D4*E4</f>
        <v>46.455433789954256</v>
      </c>
    </row>
    <row r="5">
      <c r="A5" s="4">
        <v>2.0</v>
      </c>
      <c r="B5" s="2">
        <f>B4*(1+Inputs!$B$6)</f>
        <v>12779.210000000001</v>
      </c>
      <c r="C5" s="3">
        <f>Inputs!$B$3-Inputs!$B$4</f>
        <v>0.0040999999999999925</v>
      </c>
      <c r="D5" s="2">
        <f>B5*C5</f>
        <v>52.39476099999991</v>
      </c>
      <c r="E5" s="3">
        <f>1/(1+Inputs!$B$4)^A5</f>
        <v>0.8340109672442193</v>
      </c>
      <c r="F5" s="2">
        <f>D5*E5</f>
        <v>43.69780530013963</v>
      </c>
    </row>
    <row r="6">
      <c r="A6" s="4">
        <v>3.0</v>
      </c>
      <c r="B6" s="2">
        <f>B5*(1+Inputs!$B$6)</f>
        <v>13162.5863</v>
      </c>
      <c r="C6" s="3">
        <f>Inputs!$B$3-Inputs!$B$4</f>
        <v>0.0040999999999999925</v>
      </c>
      <c r="D6" s="2">
        <f>B6*C6</f>
        <v>53.966603829999904</v>
      </c>
      <c r="E6" s="3">
        <f>1/(1+Inputs!$B$4)^A6</f>
        <v>0.7616538513645839</v>
      </c>
      <c r="F6" s="2">
        <f>D6*E6</f>
        <v>41.10387165218613</v>
      </c>
    </row>
    <row r="7">
      <c r="A7" s="4">
        <v>4.0</v>
      </c>
      <c r="B7" s="2">
        <f>B6*(1+Inputs!$B$6)</f>
        <v>13557.463889</v>
      </c>
      <c r="C7" s="3">
        <f>Inputs!$B$3-Inputs!$B$4</f>
        <v>0.0040999999999999925</v>
      </c>
      <c r="D7" s="2">
        <f>B7*C7</f>
        <v>55.5856019448999</v>
      </c>
      <c r="E7" s="3">
        <f>1/(1+Inputs!$B$4)^A7</f>
        <v>0.6955742934836383</v>
      </c>
      <c r="F7" s="2">
        <f>D7*E7</f>
        <v>38.663915800686496</v>
      </c>
    </row>
    <row r="8">
      <c r="A8" s="4">
        <v>5.0</v>
      </c>
      <c r="B8" s="2">
        <f>B7*(1+Inputs!$B$6)</f>
        <v>13964.18780567</v>
      </c>
      <c r="C8" s="3">
        <f>Inputs!$B$3-Inputs!$B$4</f>
        <v>0.0040999999999999925</v>
      </c>
      <c r="D8" s="2">
        <f>B8*C8</f>
        <v>57.2531700032469</v>
      </c>
      <c r="E8" s="3">
        <f>1/(1+Inputs!$B$4)^A8</f>
        <v>0.6352276652818615</v>
      </c>
      <c r="F8" s="2">
        <f>D8*E8</f>
        <v>36.36879751114803</v>
      </c>
    </row>
    <row r="9">
      <c r="A9" s="4">
        <v>6.0</v>
      </c>
      <c r="B9" s="2">
        <f>B8*(1+Inputs!$B$6)</f>
        <v>14383.1134398401</v>
      </c>
      <c r="C9" s="3">
        <f>Inputs!$B$3-Inputs!$B$4</f>
        <v>0.0040999999999999925</v>
      </c>
      <c r="D9" s="2">
        <f>B9*C9</f>
        <v>58.970765103344306</v>
      </c>
      <c r="E9" s="3">
        <f>1/(1+Inputs!$B$4)^A9</f>
        <v>0.5801165892985036</v>
      </c>
      <c r="F9" s="2">
        <f>D9*E9</f>
        <v>34.20991912007532</v>
      </c>
    </row>
    <row r="10">
      <c r="A10" s="4">
        <v>7.0</v>
      </c>
      <c r="B10" s="2">
        <f>B9*(1+Inputs!$B$6)</f>
        <v>14814.606843035304</v>
      </c>
      <c r="C10" s="3">
        <f>Inputs!$B$3-Inputs!$B$4</f>
        <v>0.0040999999999999925</v>
      </c>
      <c r="D10" s="2">
        <f>B10*C10</f>
        <v>60.739888056444634</v>
      </c>
      <c r="E10" s="3">
        <f>1/(1+Inputs!$B$4)^A10</f>
        <v>0.5297868395420124</v>
      </c>
      <c r="F10" s="2">
        <f>D10*E10</f>
        <v>32.17919332755943</v>
      </c>
    </row>
    <row r="11">
      <c r="A11" s="4">
        <v>8.0</v>
      </c>
      <c r="B11" s="2">
        <f>B10*(1+Inputs!$B$6)</f>
        <v>15259.045048326363</v>
      </c>
      <c r="C11" s="3">
        <f>Inputs!$B$3-Inputs!$B$4</f>
        <v>0.0040999999999999925</v>
      </c>
      <c r="D11" s="2">
        <f>B11*C11</f>
        <v>62.56208469813797</v>
      </c>
      <c r="E11" s="3">
        <f>1/(1+Inputs!$B$4)^A11</f>
        <v>0.4838235977552625</v>
      </c>
      <c r="F11" s="2">
        <f>D11*E11</f>
        <v>30.269012901722572</v>
      </c>
    </row>
    <row r="12">
      <c r="A12" s="4">
        <v>9.0</v>
      </c>
      <c r="B12" s="2">
        <f>B11*(1+Inputs!$B$6)</f>
        <v>15716.816399776155</v>
      </c>
      <c r="C12" s="3">
        <f>Inputs!$B$3-Inputs!$B$4</f>
        <v>0.0040999999999999925</v>
      </c>
      <c r="D12" s="2">
        <f>B12*C12</f>
        <v>64.43894723908211</v>
      </c>
      <c r="E12" s="3">
        <f>1/(1+Inputs!$B$4)^A12</f>
        <v>0.4418480344796918</v>
      </c>
      <c r="F12" s="2">
        <f>D12*E12</f>
        <v>28.47222218152899</v>
      </c>
    </row>
    <row r="13">
      <c r="A13" s="4">
        <v>10.0</v>
      </c>
      <c r="B13" s="2">
        <f>B12*(1+Inputs!$B$6)</f>
        <v>16188.32089176944</v>
      </c>
      <c r="C13" s="3">
        <f>Inputs!$B$3-Inputs!$B$4</f>
        <v>0.0040999999999999925</v>
      </c>
      <c r="D13" s="2">
        <f>B13*C13</f>
        <v>66.37211565625458</v>
      </c>
      <c r="E13" s="3">
        <f>1/(1+Inputs!$B$4)^A13</f>
        <v>0.40351418673944456</v>
      </c>
      <c r="F13" s="2">
        <f>D13*E13</f>
        <v>26.78209027120992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12407.0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15.42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0.1474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18.0</v>
      </c>
      <c r="C4" s="3">
        <v>0.167</v>
      </c>
      <c r="D4" s="3">
        <v>0.3</v>
      </c>
      <c r="E4" s="3">
        <v>0.1673</v>
      </c>
    </row>
    <row r="5">
      <c r="A5" t="inlineStr">
        <is>
          <t xml:space="preserve">Base</t>
        </is>
      </c>
      <c r="B5" s="2">
        <v>14.5</v>
      </c>
      <c r="C5" s="3">
        <v>0.1404</v>
      </c>
      <c r="D5" s="3">
        <v>0.45</v>
      </c>
      <c r="E5" s="3">
        <v>-0.0597</v>
      </c>
    </row>
    <row r="6">
      <c r="A6" t="inlineStr">
        <is>
          <t xml:space="preserve">Bear</t>
        </is>
      </c>
      <c r="B6" s="2">
        <v>11.0</v>
      </c>
      <c r="C6" s="3">
        <v>0.1137</v>
      </c>
      <c r="D6" s="3">
        <v>0.25</v>
      </c>
      <c r="E6" s="3">
        <v>-0.2866</v>
      </c>
    </row>
    <row r="7">
      <c r="A7" t="inlineStr" s="1">
        <is>
          <t xml:space="preserve">E[r] (probability-weighted)</t>
        </is>
      </c>
      <c r="E7" s="3">
        <v>-0.0483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11.956</v>
      </c>
      <c r="C4" s="4">
        <v>18.788</v>
      </c>
      <c r="D4" s="4">
        <v>25.62</v>
      </c>
      <c r="E4" s="4">
        <v>32.452</v>
      </c>
      <c r="F4" s="4">
        <v>39.284</v>
      </c>
      <c r="G4" s="4">
        <v>46.116</v>
      </c>
      <c r="H4" s="4">
        <v>52.948</v>
      </c>
    </row>
    <row r="5">
      <c r="A5" t="inlineStr" s="1">
        <is>
          <t xml:space="preserve">8.75%</t>
        </is>
      </c>
      <c r="B5" s="4">
        <v>10.3965</v>
      </c>
      <c r="C5" s="4">
        <v>16.3374</v>
      </c>
      <c r="D5" s="4">
        <v>22.2783</v>
      </c>
      <c r="E5" s="4">
        <v>28.2191</v>
      </c>
      <c r="F5" s="4">
        <v>34.16</v>
      </c>
      <c r="G5" s="4">
        <v>40.1009</v>
      </c>
      <c r="H5" s="4">
        <v>46.0417</v>
      </c>
    </row>
    <row r="6">
      <c r="A6" t="inlineStr" s="1">
        <is>
          <t xml:space="preserve">9.50%</t>
        </is>
      </c>
      <c r="B6" s="4">
        <v>9.1969</v>
      </c>
      <c r="C6" s="4">
        <v>14.4523</v>
      </c>
      <c r="D6" s="4">
        <v>19.7077</v>
      </c>
      <c r="E6" s="4">
        <v>24.9631</v>
      </c>
      <c r="F6" s="4">
        <v>30.2185</v>
      </c>
      <c r="G6" s="4">
        <v>35.4738</v>
      </c>
      <c r="H6" s="4">
        <v>40.7292</v>
      </c>
    </row>
    <row r="7">
      <c r="A7" t="inlineStr" s="1">
        <is>
          <t xml:space="preserve">10.25%</t>
        </is>
      </c>
      <c r="B7" s="4">
        <v>8.2455</v>
      </c>
      <c r="C7" s="4">
        <v>12.9572</v>
      </c>
      <c r="D7" s="4">
        <v>17.669</v>
      </c>
      <c r="E7" s="4">
        <v>22.3807</v>
      </c>
      <c r="F7" s="4">
        <v>27.0924</v>
      </c>
      <c r="G7" s="4">
        <v>31.8041</v>
      </c>
      <c r="H7" s="4">
        <v>36.5159</v>
      </c>
    </row>
    <row r="8">
      <c r="A8" t="inlineStr" s="1">
        <is>
          <t xml:space="preserve">11.00%</t>
        </is>
      </c>
      <c r="B8" s="4">
        <v>7.4725</v>
      </c>
      <c r="C8" s="4">
        <v>11.7425</v>
      </c>
      <c r="D8" s="4">
        <v>16.0125</v>
      </c>
      <c r="E8" s="4">
        <v>20.2825</v>
      </c>
      <c r="F8" s="4">
        <v>24.5525</v>
      </c>
      <c r="G8" s="4">
        <v>28.8225</v>
      </c>
      <c r="H8" s="4">
        <v>33.0925</v>
      </c>
    </row>
    <row r="9"/>
    <row r="10">
      <c r="A10" t="inlineStr">
        <is>
          <t xml:space="preserve">Bold cells ≥ current price (15.42). Dominated by cost of equity and sustainable ROE.</t>
        </is>
      </c>
    </row>
  </sheetData>
</worksheet>
</file>