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Alma Media (ALMA.HE)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0.0854</v>
      </c>
    </row>
    <row r="6">
      <c r="A6" t="inlineStr">
        <is>
          <t xml:space="preserve">No-growth value / share</t>
        </is>
      </c>
      <c r="B6" s="2">
        <v>10.4342</v>
      </c>
    </row>
    <row r="7">
      <c r="A7" t="inlineStr">
        <is>
          <t xml:space="preserve">ROIC</t>
        </is>
      </c>
      <c r="B7" s="3">
        <v>0.1787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9.87</v>
      </c>
    </row>
    <row r="10">
      <c r="A10" t="inlineStr">
        <is>
          <t xml:space="preserve">Economic Profit / EVA</t>
        </is>
      </c>
      <c r="B10" s="2">
        <v>35.492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64.3</v>
      </c>
    </row>
    <row r="3">
      <c r="A3" t="inlineStr">
        <is>
          <t xml:space="preserve">ROIC</t>
        </is>
      </c>
      <c r="B3" s="6">
        <v>0.1787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98.6</v>
      </c>
    </row>
    <row r="8">
      <c r="A8" t="inlineStr">
        <is>
          <t xml:space="preserve">Shares (m)</t>
        </is>
      </c>
      <c r="B8" s="5">
        <v>82.383</v>
      </c>
    </row>
    <row r="9">
      <c r="A9" t="inlineStr">
        <is>
          <t xml:space="preserve">Share price</t>
        </is>
      </c>
      <c r="B9" s="5">
        <v>13.7</v>
      </c>
    </row>
    <row r="10">
      <c r="A10" t="inlineStr">
        <is>
          <t xml:space="preserve">Stage-1 growth g (engine driver)</t>
        </is>
      </c>
      <c r="B10" s="6">
        <v>0.0854</v>
      </c>
    </row>
    <row r="11"/>
    <row r="12">
      <c r="A12" t="inlineStr">
        <is>
          <t xml:space="preserve">Invested Capital  = NOPAT / ROIC</t>
        </is>
      </c>
      <c r="B12" s="2">
        <f>B2/B3</f>
        <v>360.1</v>
      </c>
    </row>
    <row r="13">
      <c r="A13" t="inlineStr">
        <is>
          <t xml:space="preserve">Market cap  = price × shares</t>
        </is>
      </c>
      <c r="B13" s="4">
        <f>B9*B8</f>
        <v>1128.6471</v>
      </c>
    </row>
    <row r="14">
      <c r="A14" t="inlineStr">
        <is>
          <t xml:space="preserve">Enterprise value  = mcap + net debt</t>
        </is>
      </c>
      <c r="B14" s="4">
        <f>B13+B7</f>
        <v>1227.2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64.3</v>
      </c>
    </row>
    <row r="4">
      <c r="A4" t="inlineStr">
        <is>
          <t xml:space="preserve">Invested Capital</t>
        </is>
      </c>
      <c r="B4" s="2">
        <f>Inputs!B12</f>
        <v>360.1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28.808000000000003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35.49199999999999</v>
      </c>
    </row>
    <row r="8">
      <c r="A8" t="inlineStr">
        <is>
          <t xml:space="preserve">ROIC</t>
        </is>
      </c>
      <c r="B8" s="3">
        <f>Inputs!B3</f>
        <v>0.1787</v>
      </c>
    </row>
    <row r="9">
      <c r="A9" t="inlineStr">
        <is>
          <t xml:space="preserve">ROIC − WACC spread</t>
        </is>
      </c>
      <c r="B9" s="3">
        <f>Inputs!B3-Inputs!B4</f>
        <v>0.0987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69.79122</v>
      </c>
      <c r="C4" s="3">
        <f>Inputs!$B$10/Inputs!$B$3</f>
        <v>0.47789591494124234</v>
      </c>
      <c r="D4" s="2">
        <f>B4*(1-C4)</f>
        <v>36.43828106323447</v>
      </c>
      <c r="E4" s="3">
        <f>1/(1+Inputs!$B$4)^A4</f>
        <v>0.9259259259259258</v>
      </c>
      <c r="F4" s="2">
        <f>D4*E4</f>
        <v>33.739149132624505</v>
      </c>
    </row>
    <row r="5">
      <c r="A5" s="4">
        <v>2.0</v>
      </c>
      <c r="B5" s="2">
        <f>B4*(1+Inputs!$B$10)</f>
        <v>75.75139018799999</v>
      </c>
      <c r="C5" s="3">
        <f>Inputs!$B$10/Inputs!$B$3</f>
        <v>0.47789591494124234</v>
      </c>
      <c r="D5" s="2">
        <f>B5*(1-C5)</f>
        <v>39.55011026603469</v>
      </c>
      <c r="E5" s="3">
        <f>1/(1+Inputs!$B$4)^A5</f>
        <v>0.8573388203017832</v>
      </c>
      <c r="F5" s="2">
        <f>D5*E5</f>
        <v>33.90784487828763</v>
      </c>
    </row>
    <row r="6">
      <c r="A6" s="4">
        <v>3.0</v>
      </c>
      <c r="B6" s="2">
        <f>B5*(1+Inputs!$B$10)</f>
        <v>82.22055891005517</v>
      </c>
      <c r="C6" s="3">
        <f>Inputs!$B$10/Inputs!$B$3</f>
        <v>0.47789591494124234</v>
      </c>
      <c r="D6" s="2">
        <f>B6*(1-C6)</f>
        <v>42.92768968275405</v>
      </c>
      <c r="E6" s="3">
        <f>1/(1+Inputs!$B$4)^A6</f>
        <v>0.7938322410201696</v>
      </c>
      <c r="F6" s="2">
        <f>D6*E6</f>
        <v>34.07738410267906</v>
      </c>
    </row>
    <row r="7">
      <c r="A7" s="4">
        <v>4.0</v>
      </c>
      <c r="B7" s="2">
        <f>B6*(1+Inputs!$B$10)</f>
        <v>89.24219464097388</v>
      </c>
      <c r="C7" s="3">
        <f>Inputs!$B$10/Inputs!$B$3</f>
        <v>0.47789591494124234</v>
      </c>
      <c r="D7" s="2">
        <f>B7*(1-C7)</f>
        <v>46.593714381661236</v>
      </c>
      <c r="E7" s="3">
        <f>1/(1+Inputs!$B$4)^A7</f>
        <v>0.7350298527964533</v>
      </c>
      <c r="F7" s="2">
        <f>D7*E7</f>
        <v>34.24777102319245</v>
      </c>
    </row>
    <row r="8">
      <c r="A8" s="4">
        <v>5.0</v>
      </c>
      <c r="B8" s="2">
        <f>B7*(1+Inputs!$B$10)</f>
        <v>96.86347806331304</v>
      </c>
      <c r="C8" s="3">
        <f>Inputs!$B$10/Inputs!$B$3</f>
        <v>0.47789591494124234</v>
      </c>
      <c r="D8" s="2">
        <f>B8*(1-C8)</f>
        <v>50.572817589855106</v>
      </c>
      <c r="E8" s="3">
        <f>1/(1+Inputs!$B$4)^A8</f>
        <v>0.6805831970337529</v>
      </c>
      <c r="F8" s="2">
        <f>D8*E8</f>
        <v>34.4190098783084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0.0854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16.0</v>
      </c>
      <c r="C4" s="3">
        <v>0.136</v>
      </c>
      <c r="D4" s="3">
        <v>0.3</v>
      </c>
      <c r="E4" s="3">
        <v>0.1679</v>
      </c>
    </row>
    <row r="5">
      <c r="A5" t="inlineStr">
        <is>
          <t xml:space="preserve">Base</t>
        </is>
      </c>
      <c r="B5" s="2">
        <v>13.5</v>
      </c>
      <c r="C5" s="3">
        <v>0.0807</v>
      </c>
      <c r="D5" s="3">
        <v>0.45</v>
      </c>
      <c r="E5" s="3">
        <v>-0.0146</v>
      </c>
    </row>
    <row r="6">
      <c r="A6" t="inlineStr">
        <is>
          <t xml:space="preserve">Bear</t>
        </is>
      </c>
      <c r="B6" s="2">
        <v>10.5</v>
      </c>
      <c r="C6" s="3">
        <v>0.0019</v>
      </c>
      <c r="D6" s="3">
        <v>0.25</v>
      </c>
      <c r="E6" s="3">
        <v>-0.2336</v>
      </c>
    </row>
    <row r="7">
      <c r="A7" t="inlineStr" s="1">
        <is>
          <t xml:space="preserve">E[r] (probability-weighted)</t>
        </is>
      </c>
      <c r="E7" s="3">
        <v>-0.0146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14.6023</v>
      </c>
      <c r="C4" s="4">
        <v>16.2994</v>
      </c>
      <c r="D4" s="4">
        <v>17.5217</v>
      </c>
      <c r="E4" s="4">
        <v>19.4997</v>
      </c>
      <c r="F4" s="4">
        <v>20.9199</v>
      </c>
      <c r="G4" s="4">
        <v>24.8508</v>
      </c>
    </row>
    <row r="5">
      <c r="A5" t="inlineStr" s="1">
        <is>
          <t xml:space="preserve">7.25%</t>
        </is>
      </c>
      <c r="B5" s="4">
        <v>12.1907</v>
      </c>
      <c r="C5" s="4">
        <v>13.5188</v>
      </c>
      <c r="D5" s="4">
        <v>14.4708</v>
      </c>
      <c r="E5" s="4">
        <v>16.004</v>
      </c>
      <c r="F5" s="4">
        <v>17.0997</v>
      </c>
      <c r="G5" s="4">
        <v>20.1128</v>
      </c>
    </row>
    <row r="6">
      <c r="A6" t="inlineStr" s="1">
        <is>
          <t xml:space="preserve">8.00%</t>
        </is>
      </c>
      <c r="B6" s="4">
        <v>10.4341</v>
      </c>
      <c r="C6" s="4">
        <v>11.4972</v>
      </c>
      <c r="D6" s="4">
        <v>12.2551</v>
      </c>
      <c r="E6" s="4">
        <v>13.4694</v>
      </c>
      <c r="F6" s="4">
        <v>14.3326</v>
      </c>
      <c r="G6" s="4">
        <v>16.6888</v>
      </c>
    </row>
    <row r="7">
      <c r="A7" t="inlineStr" s="1">
        <is>
          <t xml:space="preserve">8.75%</t>
        </is>
      </c>
      <c r="B7" s="4">
        <v>9.0968</v>
      </c>
      <c r="C7" s="4">
        <v>9.9612</v>
      </c>
      <c r="D7" s="4">
        <v>10.5738</v>
      </c>
      <c r="E7" s="4">
        <v>11.5494</v>
      </c>
      <c r="F7" s="4">
        <v>12.2389</v>
      </c>
      <c r="G7" s="4">
        <v>14.1049</v>
      </c>
    </row>
    <row r="8">
      <c r="A8" t="inlineStr" s="1">
        <is>
          <t xml:space="preserve">9.50%</t>
        </is>
      </c>
      <c r="B8" s="4">
        <v>8.0443</v>
      </c>
      <c r="C8" s="4">
        <v>8.7547</v>
      </c>
      <c r="D8" s="4">
        <v>9.255</v>
      </c>
      <c r="E8" s="4">
        <v>10.0464</v>
      </c>
      <c r="F8" s="4">
        <v>10.6019</v>
      </c>
      <c r="G8" s="4">
        <v>12.0903</v>
      </c>
    </row>
    <row r="9"/>
    <row r="10">
      <c r="A10" t="inlineStr">
        <is>
          <t xml:space="preserve">Bold cells ≥ current price (13.7). The conclusion is dominated by WACC and growth.</t>
        </is>
      </c>
    </row>
  </sheetData>
</worksheet>
</file>